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inkpad\Documents\"/>
    </mc:Choice>
  </mc:AlternateContent>
  <bookViews>
    <workbookView xWindow="0" yWindow="0" windowWidth="19200" windowHeight="6930"/>
  </bookViews>
  <sheets>
    <sheet name="Worksheet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V84" i="1" l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B78" i="1"/>
  <c r="B77" i="1"/>
  <c r="B76" i="1"/>
  <c r="C59" i="1"/>
  <c r="B59" i="1"/>
  <c r="A11" i="1"/>
  <c r="S84" i="1" l="1"/>
  <c r="S83" i="1"/>
  <c r="S82" i="1"/>
  <c r="S81" i="1"/>
  <c r="S80" i="1"/>
  <c r="S79" i="1"/>
  <c r="S78" i="1"/>
  <c r="S77" i="1"/>
  <c r="S76" i="1"/>
  <c r="R84" i="1"/>
  <c r="R83" i="1"/>
  <c r="R82" i="1"/>
  <c r="R81" i="1"/>
  <c r="R80" i="1"/>
  <c r="R79" i="1"/>
  <c r="R78" i="1"/>
  <c r="R77" i="1"/>
  <c r="R76" i="1"/>
  <c r="M84" i="1"/>
  <c r="Q84" i="1"/>
  <c r="M83" i="1"/>
  <c r="Q83" i="1"/>
  <c r="M82" i="1"/>
  <c r="Q82" i="1"/>
  <c r="M81" i="1"/>
  <c r="Q81" i="1"/>
  <c r="M80" i="1"/>
  <c r="Q80" i="1"/>
  <c r="M79" i="1"/>
  <c r="Q79" i="1"/>
  <c r="M78" i="1"/>
  <c r="Q78" i="1"/>
  <c r="M77" i="1"/>
  <c r="Q77" i="1"/>
  <c r="M76" i="1"/>
  <c r="Q76" i="1"/>
  <c r="O81" i="1" l="1"/>
  <c r="O77" i="1"/>
  <c r="O76" i="1"/>
  <c r="O80" i="1"/>
  <c r="O84" i="1"/>
  <c r="O82" i="1"/>
  <c r="O79" i="1"/>
  <c r="T81" i="1"/>
  <c r="U81" i="1" s="1"/>
  <c r="O78" i="1"/>
  <c r="O83" i="1"/>
  <c r="T79" i="1"/>
  <c r="U79" i="1" s="1"/>
  <c r="T83" i="1"/>
  <c r="U83" i="1" s="1"/>
  <c r="T84" i="1"/>
  <c r="T82" i="1"/>
  <c r="T76" i="1"/>
  <c r="T78" i="1"/>
  <c r="T77" i="1"/>
  <c r="T80" i="1"/>
  <c r="F89" i="1"/>
  <c r="H79" i="1" l="1"/>
  <c r="H81" i="1"/>
  <c r="H83" i="1"/>
  <c r="U77" i="1"/>
  <c r="H77" i="1"/>
  <c r="U82" i="1"/>
  <c r="H82" i="1"/>
  <c r="U76" i="1"/>
  <c r="H76" i="1"/>
  <c r="U78" i="1"/>
  <c r="H78" i="1"/>
  <c r="U80" i="1"/>
  <c r="H80" i="1"/>
  <c r="U84" i="1"/>
  <c r="H84" i="1"/>
  <c r="S75" i="1"/>
  <c r="R75" i="1"/>
  <c r="Q75" i="1"/>
  <c r="M75" i="1"/>
  <c r="S74" i="1"/>
  <c r="R74" i="1"/>
  <c r="Q74" i="1"/>
  <c r="M74" i="1"/>
  <c r="S73" i="1"/>
  <c r="R73" i="1"/>
  <c r="Q73" i="1"/>
  <c r="M73" i="1"/>
  <c r="S72" i="1"/>
  <c r="R72" i="1"/>
  <c r="Q72" i="1"/>
  <c r="M72" i="1"/>
  <c r="S71" i="1"/>
  <c r="R71" i="1"/>
  <c r="Q71" i="1"/>
  <c r="M71" i="1"/>
  <c r="S70" i="1"/>
  <c r="R70" i="1"/>
  <c r="Q70" i="1"/>
  <c r="M70" i="1"/>
  <c r="S69" i="1"/>
  <c r="R69" i="1"/>
  <c r="Q69" i="1"/>
  <c r="M69" i="1"/>
  <c r="S68" i="1"/>
  <c r="R68" i="1"/>
  <c r="Q68" i="1"/>
  <c r="M68" i="1"/>
  <c r="S67" i="1"/>
  <c r="R67" i="1"/>
  <c r="Q67" i="1"/>
  <c r="M67" i="1"/>
  <c r="S66" i="1"/>
  <c r="R66" i="1"/>
  <c r="Q66" i="1"/>
  <c r="M66" i="1"/>
  <c r="S65" i="1"/>
  <c r="R65" i="1"/>
  <c r="Q65" i="1"/>
  <c r="M65" i="1"/>
  <c r="S64" i="1"/>
  <c r="R64" i="1"/>
  <c r="Q64" i="1"/>
  <c r="M64" i="1"/>
  <c r="S63" i="1"/>
  <c r="R63" i="1"/>
  <c r="Q63" i="1"/>
  <c r="M63" i="1"/>
  <c r="S62" i="1"/>
  <c r="R62" i="1"/>
  <c r="Q62" i="1"/>
  <c r="M62" i="1"/>
  <c r="S61" i="1"/>
  <c r="R61" i="1"/>
  <c r="Q61" i="1"/>
  <c r="M61" i="1"/>
  <c r="S60" i="1"/>
  <c r="R60" i="1"/>
  <c r="Q60" i="1"/>
  <c r="M60" i="1"/>
  <c r="S59" i="1"/>
  <c r="R59" i="1"/>
  <c r="M59" i="1"/>
  <c r="Q59" i="1"/>
  <c r="A60" i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D54" i="1"/>
  <c r="A56" i="1"/>
  <c r="O64" i="1" l="1"/>
  <c r="T64" i="1"/>
  <c r="U64" i="1" s="1"/>
  <c r="O68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O59" i="1"/>
  <c r="O71" i="1"/>
  <c r="O75" i="1"/>
  <c r="T61" i="1"/>
  <c r="T63" i="1"/>
  <c r="T69" i="1"/>
  <c r="T71" i="1"/>
  <c r="T73" i="1"/>
  <c r="T75" i="1"/>
  <c r="T60" i="1"/>
  <c r="U60" i="1" s="1"/>
  <c r="T62" i="1"/>
  <c r="H62" i="1" s="1"/>
  <c r="O66" i="1"/>
  <c r="T66" i="1"/>
  <c r="T72" i="1"/>
  <c r="T74" i="1"/>
  <c r="T59" i="1"/>
  <c r="O74" i="1"/>
  <c r="O73" i="1"/>
  <c r="O72" i="1"/>
  <c r="O70" i="1"/>
  <c r="T70" i="1"/>
  <c r="O69" i="1"/>
  <c r="T68" i="1"/>
  <c r="O67" i="1"/>
  <c r="T67" i="1"/>
  <c r="O65" i="1"/>
  <c r="T65" i="1"/>
  <c r="O63" i="1"/>
  <c r="O62" i="1"/>
  <c r="O61" i="1"/>
  <c r="O60" i="1"/>
  <c r="H64" i="1" l="1"/>
  <c r="U62" i="1"/>
  <c r="H60" i="1"/>
  <c r="U66" i="1"/>
  <c r="H66" i="1"/>
  <c r="U71" i="1"/>
  <c r="H71" i="1"/>
  <c r="U74" i="1"/>
  <c r="H74" i="1"/>
  <c r="U63" i="1"/>
  <c r="H63" i="1"/>
  <c r="U65" i="1"/>
  <c r="H65" i="1"/>
  <c r="U68" i="1"/>
  <c r="H68" i="1"/>
  <c r="U69" i="1"/>
  <c r="H69" i="1"/>
  <c r="U75" i="1"/>
  <c r="H75" i="1"/>
  <c r="U67" i="1"/>
  <c r="H67" i="1"/>
  <c r="U70" i="1"/>
  <c r="H70" i="1"/>
  <c r="U72" i="1"/>
  <c r="H72" i="1"/>
  <c r="U73" i="1"/>
  <c r="H73" i="1"/>
  <c r="U61" i="1"/>
  <c r="H61" i="1"/>
  <c r="U59" i="1"/>
  <c r="H59" i="1"/>
  <c r="B11" i="1" l="1"/>
  <c r="B60" i="1" s="1"/>
  <c r="B12" i="1" l="1"/>
  <c r="B61" i="1" s="1"/>
  <c r="B13" i="1" l="1"/>
  <c r="B62" i="1" s="1"/>
  <c r="B14" i="1" l="1"/>
  <c r="B15" i="1" l="1"/>
  <c r="B64" i="1" s="1"/>
  <c r="B63" i="1"/>
  <c r="B16" i="1" l="1"/>
  <c r="B65" i="1" s="1"/>
  <c r="B17" i="1"/>
  <c r="B66" i="1" s="1"/>
  <c r="B18" i="1" l="1"/>
  <c r="B67" i="1" s="1"/>
  <c r="B19" i="1" l="1"/>
  <c r="B68" i="1" s="1"/>
  <c r="B20" i="1" l="1"/>
  <c r="B69" i="1" s="1"/>
  <c r="B21" i="1" l="1"/>
  <c r="B70" i="1" s="1"/>
  <c r="B22" i="1" l="1"/>
  <c r="B71" i="1" s="1"/>
  <c r="B23" i="1" l="1"/>
  <c r="B72" i="1" s="1"/>
  <c r="B24" i="1" l="1"/>
  <c r="B73" i="1" s="1"/>
  <c r="B25" i="1" l="1"/>
  <c r="B74" i="1" s="1"/>
  <c r="B26" i="1" l="1"/>
  <c r="B75" i="1" s="1"/>
  <c r="B30" i="1" l="1"/>
  <c r="B79" i="1" s="1"/>
  <c r="B31" i="1" l="1"/>
  <c r="B80" i="1" s="1"/>
  <c r="B32" i="1" l="1"/>
  <c r="B81" i="1" s="1"/>
  <c r="B33" i="1" l="1"/>
  <c r="B34" i="1" l="1"/>
  <c r="B82" i="1"/>
  <c r="B35" i="1" l="1"/>
  <c r="B84" i="1" s="1"/>
  <c r="B83" i="1"/>
</calcChain>
</file>

<file path=xl/sharedStrings.xml><?xml version="1.0" encoding="utf-8"?>
<sst xmlns="http://schemas.openxmlformats.org/spreadsheetml/2006/main" count="125" uniqueCount="83">
  <si>
    <t>UTS</t>
  </si>
  <si>
    <t>NIM</t>
  </si>
  <si>
    <t>Nama Mahasiswa</t>
  </si>
  <si>
    <t>CUT NABILA ARVIE ARDIANA PUTRI</t>
  </si>
  <si>
    <t>ANNISA FARAS MAHARANI</t>
  </si>
  <si>
    <t>CINTIA AGNES PRASTIWI</t>
  </si>
  <si>
    <t>BAMBANG PAMUNGKAS</t>
  </si>
  <si>
    <t>WENI ROFIFAH NUR AINI SUNITA</t>
  </si>
  <si>
    <t>M. AZIZ SETIAWAN</t>
  </si>
  <si>
    <t>KURNIA RESTI WARDANI</t>
  </si>
  <si>
    <t>PUTRA BUWANA SANHUDI</t>
  </si>
  <si>
    <t>INTAN APRILIA KISWARDANI</t>
  </si>
  <si>
    <t>KING ABDUL AZIZ</t>
  </si>
  <si>
    <t>NICO CAHYA WAHYU SYAHPUTRO</t>
  </si>
  <si>
    <t>FAZA FAUZIAH AZ ZAHRO</t>
  </si>
  <si>
    <t>ZAINAL</t>
  </si>
  <si>
    <t>SAEFUL ANWAR</t>
  </si>
  <si>
    <t>MUKHAMAD ANDRIE YULIANTO</t>
  </si>
  <si>
    <t>YAYASAN ADI UPAYA</t>
  </si>
  <si>
    <t>POLTEKKES TNI AU ADISUTJIPTO</t>
  </si>
  <si>
    <t>DATA PENILAIAN UJIAN TENGAH SEMESTER</t>
  </si>
  <si>
    <t>NO</t>
  </si>
  <si>
    <t>Absen</t>
  </si>
  <si>
    <t>Aktif</t>
  </si>
  <si>
    <t>Jumlah</t>
  </si>
  <si>
    <t>Nilai Akhir</t>
  </si>
  <si>
    <t>FANI AMELIA</t>
  </si>
  <si>
    <t>-</t>
  </si>
  <si>
    <t>Drs. Gunawan Purwanto, M.M</t>
  </si>
  <si>
    <t>LAMPIRAN 1</t>
  </si>
  <si>
    <t>REKAP PENILAIAN UTS SEMESTER GENAP T.A. 2021/2022 PROGRAM DIPLOMA 3 GIZI</t>
  </si>
  <si>
    <t>MANAJEMEN DASAR SENIN, 18 APRIL 2022 JAM 08.00-09.00</t>
  </si>
  <si>
    <t>DOSEN: DRS. GUNAWAN PURWANTO, M.M</t>
  </si>
  <si>
    <t>TOTAL</t>
  </si>
  <si>
    <t>SKOR</t>
  </si>
  <si>
    <t>NUP 9905546492</t>
  </si>
  <si>
    <t>Dosen Pengampu</t>
  </si>
  <si>
    <t>DATA PENILAIAN UJIAN AKHIR SEMESTER</t>
  </si>
  <si>
    <t>UAS</t>
  </si>
  <si>
    <t>Akhir</t>
  </si>
  <si>
    <t>Absensi</t>
  </si>
  <si>
    <t>Nilai</t>
  </si>
  <si>
    <t>Pembulatan</t>
  </si>
  <si>
    <t>A</t>
  </si>
  <si>
    <t>Tugas+aktif</t>
  </si>
  <si>
    <t>Tugas dan</t>
  </si>
  <si>
    <t>UTS FINAL</t>
  </si>
  <si>
    <t xml:space="preserve">SEMESTER GANJIL TA 2024/2025 </t>
  </si>
  <si>
    <t>PANCASILA</t>
  </si>
  <si>
    <t>SEMESTER GENAP TA 2024/2025</t>
  </si>
  <si>
    <t>PROGRAM DIPLOMA III-RADIOLOGI</t>
  </si>
  <si>
    <t>RIZKANIA ESHA AGUSTIN</t>
  </si>
  <si>
    <t>ADELIA VERLITA SARI</t>
  </si>
  <si>
    <t>MUKJIZAD IMAM KHOIRI</t>
  </si>
  <si>
    <t>REGITA CAHYANI</t>
  </si>
  <si>
    <t>INDRA BEKTI</t>
  </si>
  <si>
    <t>NUR EKA MAY WIJAYANI</t>
  </si>
  <si>
    <t>MALHIA AZZAHRA</t>
  </si>
  <si>
    <t>INRI ANJELICA KURORU</t>
  </si>
  <si>
    <t>EKA KUSMANA</t>
  </si>
  <si>
    <t>AGNES VELA VITRIA PRANADIA</t>
  </si>
  <si>
    <t>MUHAMMAD FAUZAN CAHYA RAMDHANI</t>
  </si>
  <si>
    <t>ASKHA RIZKY PUTRA ASHUDI</t>
  </si>
  <si>
    <t>AMALIA HATI FATIMAH</t>
  </si>
  <si>
    <t>NOVYA ZAHFITRI</t>
  </si>
  <si>
    <t>CHRISTOPHER FEBRITTO</t>
  </si>
  <si>
    <t>ARUM FATIMAH</t>
  </si>
  <si>
    <t>ALTHEA SABELA TALITHA MAULINA</t>
  </si>
  <si>
    <t>PUTRI AYU MARGARETA</t>
  </si>
  <si>
    <t>RIZAL ASBANI</t>
  </si>
  <si>
    <t>RIDHO SETYO NUGROHO</t>
  </si>
  <si>
    <t>ARZANDIKA DWI SAPUTRA</t>
  </si>
  <si>
    <t>RAMDHANY ADI NUGROHO</t>
  </si>
  <si>
    <t>DICKY ADI CANDRA</t>
  </si>
  <si>
    <t>MUHAMAD RANGGA DEWANTARA</t>
  </si>
  <si>
    <t>MUHAMMAD RIFKI RISMAWAN</t>
  </si>
  <si>
    <t>BERLIAN DZAKY RAMADHANI</t>
  </si>
  <si>
    <t>Senin, 8 Mei 2025</t>
  </si>
  <si>
    <t>Yogyakarta, 10 Mei 2025</t>
  </si>
  <si>
    <t>No Urut</t>
  </si>
  <si>
    <t>Yogyakarta, 17 Juli 2025</t>
  </si>
  <si>
    <t>Drs. Zainal Abidin , M.Kes</t>
  </si>
  <si>
    <t>Kamis,  17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</si>
</sst>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00000"/>
    <numFmt numFmtId="165" formatCode="0.0"/>
  </numFmts>
  <fonts count="8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0" fillId="0" borderId="0" xfId="0" applyNumberFormat="1"/>
    <xf numFmtId="1" fontId="0" fillId="0" borderId="0" xfId="0" applyNumberFormat="1"/>
    <xf numFmtId="9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41" fontId="0" fillId="0" borderId="0" xfId="2" applyNumberFormat="1" applyFont="1" applyBorder="1" applyAlignment="1"/>
    <xf numFmtId="0" fontId="3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1" fontId="0" fillId="0" borderId="2" xfId="2" applyNumberFormat="1" applyFont="1" applyBorder="1" applyAlignment="1"/>
    <xf numFmtId="41" fontId="0" fillId="0" borderId="4" xfId="2" applyNumberFormat="1" applyFont="1" applyBorder="1" applyAlignment="1"/>
    <xf numFmtId="0" fontId="3" fillId="0" borderId="0" xfId="0" applyFont="1" applyAlignment="1">
      <alignment horizontal="left"/>
    </xf>
    <xf numFmtId="41" fontId="0" fillId="0" borderId="6" xfId="2" applyNumberFormat="1" applyFont="1" applyBorder="1" applyAlignment="1"/>
    <xf numFmtId="41" fontId="0" fillId="0" borderId="7" xfId="2" applyNumberFormat="1" applyFont="1" applyBorder="1" applyAlignment="1"/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9" xfId="0" applyFill="1" applyBorder="1" applyAlignment="1">
      <alignment horizontal="center"/>
    </xf>
  </cellXfs>
  <cellStyles count="3">
    <cellStyle name="Comma [0]" xfId="2" builtinId="6"/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abSelected="1" zoomScale="75" zoomScaleNormal="75" workbookViewId="0">
      <selection activeCell="L48" sqref="L48"/>
    </sheetView>
  </sheetViews>
  <sheetFormatPr defaultRowHeight="14.5" x14ac:dyDescent="0.35"/>
  <cols>
    <col min="1" max="1" width="6.1796875" customWidth="1"/>
    <col min="2" max="2" width="12.1796875" customWidth="1"/>
    <col min="3" max="3" width="44.1796875" customWidth="1"/>
    <col min="4" max="4" width="10.81640625" customWidth="1"/>
    <col min="7" max="7" width="5.54296875" customWidth="1"/>
    <col min="9" max="9" width="3" customWidth="1"/>
    <col min="11" max="11" width="6.90625" customWidth="1"/>
    <col min="12" max="12" width="5.81640625" customWidth="1"/>
    <col min="19" max="19" width="10.6328125" customWidth="1"/>
    <col min="21" max="21" width="10.08984375" customWidth="1"/>
  </cols>
  <sheetData>
    <row r="1" spans="1:14" ht="18.5" x14ac:dyDescent="0.45">
      <c r="B1" s="1" t="s">
        <v>18</v>
      </c>
      <c r="C1" s="1"/>
    </row>
    <row r="2" spans="1:14" x14ac:dyDescent="0.35">
      <c r="A2" s="5" t="s">
        <v>19</v>
      </c>
    </row>
    <row r="3" spans="1:14" x14ac:dyDescent="0.35">
      <c r="A3" s="2"/>
      <c r="B3" s="2"/>
    </row>
    <row r="4" spans="1:14" x14ac:dyDescent="0.35">
      <c r="A4" s="4" t="s">
        <v>20</v>
      </c>
      <c r="B4" s="2"/>
      <c r="D4" s="4" t="s">
        <v>48</v>
      </c>
    </row>
    <row r="5" spans="1:14" x14ac:dyDescent="0.35">
      <c r="A5" s="4" t="s">
        <v>47</v>
      </c>
      <c r="B5" s="2"/>
      <c r="D5" s="4" t="s">
        <v>77</v>
      </c>
    </row>
    <row r="6" spans="1:14" x14ac:dyDescent="0.35">
      <c r="A6" s="4" t="s">
        <v>50</v>
      </c>
      <c r="B6" s="2"/>
    </row>
    <row r="7" spans="1:14" x14ac:dyDescent="0.35">
      <c r="B7" s="2"/>
      <c r="C7" s="2"/>
    </row>
    <row r="8" spans="1:14" x14ac:dyDescent="0.35">
      <c r="A8" s="6"/>
      <c r="B8" s="7"/>
      <c r="C8" s="7"/>
      <c r="D8" s="6"/>
      <c r="E8" s="6"/>
      <c r="F8" s="6"/>
      <c r="G8" s="6"/>
      <c r="H8" s="6"/>
      <c r="I8" s="6"/>
    </row>
    <row r="9" spans="1:14" ht="15.5" x14ac:dyDescent="0.35">
      <c r="A9" s="9" t="s">
        <v>21</v>
      </c>
      <c r="B9" s="10" t="s">
        <v>1</v>
      </c>
      <c r="C9" s="10" t="s">
        <v>2</v>
      </c>
      <c r="D9" s="10" t="s">
        <v>46</v>
      </c>
      <c r="E9" s="22" t="s">
        <v>22</v>
      </c>
      <c r="F9" s="34" t="s">
        <v>45</v>
      </c>
      <c r="G9" s="23" t="s">
        <v>23</v>
      </c>
      <c r="H9" s="28"/>
      <c r="I9" s="28"/>
      <c r="N9" s="20"/>
    </row>
    <row r="10" spans="1:14" x14ac:dyDescent="0.35">
      <c r="A10" s="11">
        <v>1</v>
      </c>
      <c r="B10" s="12">
        <v>24230021</v>
      </c>
      <c r="C10" s="11" t="s">
        <v>51</v>
      </c>
      <c r="D10" s="11">
        <v>84</v>
      </c>
      <c r="E10" s="31">
        <v>1</v>
      </c>
      <c r="F10" s="37">
        <v>1</v>
      </c>
      <c r="G10" s="32"/>
      <c r="H10" s="29"/>
      <c r="I10" s="29"/>
      <c r="K10" s="21"/>
      <c r="L10" s="21"/>
      <c r="M10" s="6"/>
      <c r="N10" s="6"/>
    </row>
    <row r="11" spans="1:14" x14ac:dyDescent="0.35">
      <c r="A11" s="11">
        <f>+A10+1</f>
        <v>2</v>
      </c>
      <c r="B11" s="12">
        <f t="shared" ref="B11:B26" si="0">+B10+1</f>
        <v>24230022</v>
      </c>
      <c r="C11" s="11" t="s">
        <v>52</v>
      </c>
      <c r="D11" s="11">
        <v>83</v>
      </c>
      <c r="E11" s="31">
        <v>1</v>
      </c>
      <c r="F11" s="37">
        <v>1</v>
      </c>
      <c r="G11" s="32"/>
      <c r="H11" s="29"/>
      <c r="I11" s="29"/>
      <c r="K11" s="21"/>
      <c r="L11" s="21"/>
      <c r="M11" s="6"/>
      <c r="N11" s="6"/>
    </row>
    <row r="12" spans="1:14" x14ac:dyDescent="0.35">
      <c r="A12" s="11">
        <f t="shared" ref="A12:A35" si="1">+A11+1</f>
        <v>3</v>
      </c>
      <c r="B12" s="12">
        <f t="shared" si="0"/>
        <v>24230023</v>
      </c>
      <c r="C12" s="11" t="s">
        <v>53</v>
      </c>
      <c r="D12" s="11">
        <v>81</v>
      </c>
      <c r="E12" s="31">
        <v>1</v>
      </c>
      <c r="F12" s="37">
        <v>1</v>
      </c>
      <c r="G12" s="32"/>
      <c r="H12" s="29"/>
      <c r="I12" s="29"/>
      <c r="K12" s="21"/>
      <c r="L12" s="21"/>
      <c r="M12" s="6"/>
      <c r="N12" s="6"/>
    </row>
    <row r="13" spans="1:14" x14ac:dyDescent="0.35">
      <c r="A13" s="11">
        <f t="shared" si="1"/>
        <v>4</v>
      </c>
      <c r="B13" s="12">
        <f t="shared" si="0"/>
        <v>24230024</v>
      </c>
      <c r="C13" s="11" t="s">
        <v>54</v>
      </c>
      <c r="D13" s="11">
        <v>82</v>
      </c>
      <c r="E13" s="31">
        <v>1</v>
      </c>
      <c r="F13" s="37">
        <v>1</v>
      </c>
      <c r="G13" s="33"/>
      <c r="H13" s="29"/>
      <c r="I13" s="29"/>
      <c r="K13" s="21"/>
      <c r="L13" s="21"/>
      <c r="M13" s="6"/>
      <c r="N13" s="6"/>
    </row>
    <row r="14" spans="1:14" x14ac:dyDescent="0.35">
      <c r="A14" s="11">
        <f t="shared" si="1"/>
        <v>5</v>
      </c>
      <c r="B14" s="12">
        <f t="shared" si="0"/>
        <v>24230025</v>
      </c>
      <c r="C14" s="11" t="s">
        <v>55</v>
      </c>
      <c r="D14" s="11">
        <v>82</v>
      </c>
      <c r="E14" s="31">
        <v>1</v>
      </c>
      <c r="F14" s="37">
        <v>1</v>
      </c>
      <c r="G14" s="32"/>
      <c r="H14" s="29"/>
      <c r="I14" s="29"/>
      <c r="K14" s="21"/>
      <c r="L14" s="21"/>
      <c r="M14" s="6"/>
      <c r="N14" s="6"/>
    </row>
    <row r="15" spans="1:14" x14ac:dyDescent="0.35">
      <c r="A15" s="11">
        <f t="shared" si="1"/>
        <v>6</v>
      </c>
      <c r="B15" s="12">
        <f t="shared" si="0"/>
        <v>24230026</v>
      </c>
      <c r="C15" s="11" t="s">
        <v>56</v>
      </c>
      <c r="D15" s="11">
        <v>82</v>
      </c>
      <c r="E15" s="31">
        <v>1</v>
      </c>
      <c r="F15" s="37">
        <v>1</v>
      </c>
      <c r="G15" s="32"/>
      <c r="H15" s="29"/>
      <c r="I15" s="29"/>
      <c r="K15" s="21"/>
      <c r="L15" s="21"/>
      <c r="M15" s="6"/>
      <c r="N15" s="6"/>
    </row>
    <row r="16" spans="1:14" x14ac:dyDescent="0.35">
      <c r="A16" s="11">
        <f t="shared" si="1"/>
        <v>7</v>
      </c>
      <c r="B16" s="12">
        <f t="shared" si="0"/>
        <v>24230027</v>
      </c>
      <c r="C16" s="11" t="s">
        <v>57</v>
      </c>
      <c r="D16" s="11">
        <v>83</v>
      </c>
      <c r="E16" s="31">
        <v>1</v>
      </c>
      <c r="F16" s="37">
        <v>1</v>
      </c>
      <c r="G16" s="32"/>
      <c r="H16" s="29"/>
      <c r="I16" s="29"/>
      <c r="K16" s="21"/>
      <c r="L16" s="21"/>
      <c r="M16" s="6"/>
      <c r="N16" s="6"/>
    </row>
    <row r="17" spans="1:14" x14ac:dyDescent="0.35">
      <c r="A17" s="11">
        <f t="shared" si="1"/>
        <v>8</v>
      </c>
      <c r="B17" s="12">
        <f t="shared" si="0"/>
        <v>24230028</v>
      </c>
      <c r="C17" s="11" t="s">
        <v>58</v>
      </c>
      <c r="D17" s="11">
        <v>84</v>
      </c>
      <c r="E17" s="31">
        <v>1</v>
      </c>
      <c r="F17" s="37">
        <v>1</v>
      </c>
      <c r="G17" s="32"/>
      <c r="H17" s="29"/>
      <c r="I17" s="29"/>
      <c r="K17" s="21"/>
      <c r="L17" s="21"/>
      <c r="M17" s="6"/>
      <c r="N17" s="6"/>
    </row>
    <row r="18" spans="1:14" x14ac:dyDescent="0.35">
      <c r="A18" s="11">
        <f t="shared" si="1"/>
        <v>9</v>
      </c>
      <c r="B18" s="12">
        <f t="shared" si="0"/>
        <v>24230029</v>
      </c>
      <c r="C18" s="11" t="s">
        <v>59</v>
      </c>
      <c r="D18" s="11">
        <v>82</v>
      </c>
      <c r="E18" s="31">
        <v>1</v>
      </c>
      <c r="F18" s="37">
        <v>1</v>
      </c>
      <c r="G18" s="32"/>
      <c r="H18" s="29"/>
      <c r="I18" s="29"/>
      <c r="K18" s="21"/>
      <c r="L18" s="21"/>
      <c r="M18" s="6"/>
      <c r="N18" s="6"/>
    </row>
    <row r="19" spans="1:14" x14ac:dyDescent="0.35">
      <c r="A19" s="11">
        <f t="shared" si="1"/>
        <v>10</v>
      </c>
      <c r="B19" s="12">
        <f t="shared" si="0"/>
        <v>24230030</v>
      </c>
      <c r="C19" s="11" t="s">
        <v>60</v>
      </c>
      <c r="D19" s="11">
        <v>80</v>
      </c>
      <c r="E19" s="31">
        <v>1</v>
      </c>
      <c r="F19" s="37">
        <v>1</v>
      </c>
      <c r="G19" s="32"/>
      <c r="H19" s="29"/>
      <c r="I19" s="29"/>
      <c r="K19" s="21"/>
      <c r="L19" s="21"/>
      <c r="M19" s="6"/>
      <c r="N19" s="6"/>
    </row>
    <row r="20" spans="1:14" x14ac:dyDescent="0.35">
      <c r="A20" s="11">
        <f t="shared" si="1"/>
        <v>11</v>
      </c>
      <c r="B20" s="12">
        <f t="shared" si="0"/>
        <v>24230031</v>
      </c>
      <c r="C20" s="11" t="s">
        <v>61</v>
      </c>
      <c r="D20" s="11">
        <v>80</v>
      </c>
      <c r="E20" s="31">
        <v>1</v>
      </c>
      <c r="F20" s="37">
        <v>1</v>
      </c>
      <c r="G20" s="32"/>
      <c r="H20" s="29"/>
      <c r="I20" s="29"/>
      <c r="K20" s="21"/>
      <c r="L20" s="21"/>
      <c r="M20" s="6"/>
      <c r="N20" s="6"/>
    </row>
    <row r="21" spans="1:14" x14ac:dyDescent="0.35">
      <c r="A21" s="11">
        <f t="shared" si="1"/>
        <v>12</v>
      </c>
      <c r="B21" s="12">
        <f t="shared" si="0"/>
        <v>24230032</v>
      </c>
      <c r="C21" s="11" t="s">
        <v>62</v>
      </c>
      <c r="D21" s="11">
        <v>82</v>
      </c>
      <c r="E21" s="31">
        <v>1</v>
      </c>
      <c r="F21" s="37">
        <v>1</v>
      </c>
      <c r="G21" s="33"/>
      <c r="H21" s="29"/>
      <c r="I21" s="29"/>
      <c r="K21" s="21"/>
      <c r="L21" s="21"/>
      <c r="M21" s="6"/>
      <c r="N21" s="6"/>
    </row>
    <row r="22" spans="1:14" x14ac:dyDescent="0.35">
      <c r="A22" s="11">
        <f t="shared" si="1"/>
        <v>13</v>
      </c>
      <c r="B22" s="12">
        <f t="shared" si="0"/>
        <v>24230033</v>
      </c>
      <c r="C22" s="11" t="s">
        <v>63</v>
      </c>
      <c r="D22" s="11">
        <v>85</v>
      </c>
      <c r="E22" s="31">
        <v>1</v>
      </c>
      <c r="F22" s="37">
        <v>1</v>
      </c>
      <c r="G22" s="32"/>
      <c r="H22" s="29"/>
      <c r="I22" s="29"/>
      <c r="K22" s="21"/>
      <c r="L22" s="21"/>
      <c r="M22" s="6"/>
      <c r="N22" s="6"/>
    </row>
    <row r="23" spans="1:14" x14ac:dyDescent="0.35">
      <c r="A23" s="11">
        <f t="shared" si="1"/>
        <v>14</v>
      </c>
      <c r="B23" s="12">
        <f t="shared" si="0"/>
        <v>24230034</v>
      </c>
      <c r="C23" s="11" t="s">
        <v>64</v>
      </c>
      <c r="D23" s="11">
        <v>82</v>
      </c>
      <c r="E23" s="31">
        <v>1</v>
      </c>
      <c r="F23" s="37">
        <v>1</v>
      </c>
      <c r="G23" s="32"/>
      <c r="H23" s="29"/>
      <c r="I23" s="29"/>
      <c r="K23" s="21"/>
      <c r="L23" s="21"/>
      <c r="M23" s="6"/>
      <c r="N23" s="6"/>
    </row>
    <row r="24" spans="1:14" x14ac:dyDescent="0.35">
      <c r="A24" s="11">
        <f t="shared" si="1"/>
        <v>15</v>
      </c>
      <c r="B24" s="12">
        <f t="shared" si="0"/>
        <v>24230035</v>
      </c>
      <c r="C24" s="11" t="s">
        <v>65</v>
      </c>
      <c r="D24" s="11">
        <v>81</v>
      </c>
      <c r="E24" s="31">
        <v>1</v>
      </c>
      <c r="F24" s="37">
        <v>1</v>
      </c>
      <c r="G24" s="32"/>
      <c r="H24" s="29"/>
      <c r="I24" s="29"/>
      <c r="K24" s="21"/>
      <c r="L24" s="21"/>
      <c r="M24" s="6"/>
      <c r="N24" s="6"/>
    </row>
    <row r="25" spans="1:14" x14ac:dyDescent="0.35">
      <c r="A25" s="11">
        <f t="shared" si="1"/>
        <v>16</v>
      </c>
      <c r="B25" s="12">
        <f t="shared" si="0"/>
        <v>24230036</v>
      </c>
      <c r="C25" s="11" t="s">
        <v>66</v>
      </c>
      <c r="D25" s="11">
        <v>83</v>
      </c>
      <c r="E25" s="31">
        <v>1</v>
      </c>
      <c r="F25" s="37">
        <v>1</v>
      </c>
      <c r="G25" s="32"/>
      <c r="H25" s="29"/>
      <c r="I25" s="29"/>
      <c r="K25" s="21"/>
      <c r="L25" s="21"/>
      <c r="M25" s="6"/>
      <c r="N25" s="6"/>
    </row>
    <row r="26" spans="1:14" x14ac:dyDescent="0.35">
      <c r="A26" s="11">
        <f t="shared" si="1"/>
        <v>17</v>
      </c>
      <c r="B26" s="12">
        <f t="shared" si="0"/>
        <v>24230037</v>
      </c>
      <c r="C26" s="11" t="s">
        <v>67</v>
      </c>
      <c r="D26" s="11">
        <v>81</v>
      </c>
      <c r="E26" s="31">
        <v>1</v>
      </c>
      <c r="F26" s="37">
        <v>1</v>
      </c>
      <c r="G26" s="32"/>
      <c r="H26" s="29"/>
      <c r="I26" s="29"/>
      <c r="K26" s="21"/>
      <c r="L26" s="21"/>
      <c r="M26" s="6"/>
      <c r="N26" s="6"/>
    </row>
    <row r="27" spans="1:14" x14ac:dyDescent="0.35">
      <c r="A27" s="11">
        <f t="shared" si="1"/>
        <v>18</v>
      </c>
      <c r="B27" s="12">
        <v>24230042</v>
      </c>
      <c r="C27" s="11" t="s">
        <v>76</v>
      </c>
      <c r="D27" s="11">
        <v>80</v>
      </c>
      <c r="E27" s="31">
        <v>1</v>
      </c>
      <c r="F27" s="37">
        <v>1</v>
      </c>
      <c r="G27" s="32"/>
      <c r="H27" s="29"/>
      <c r="I27" s="29"/>
      <c r="K27" s="21"/>
      <c r="L27" s="21"/>
      <c r="M27" s="6"/>
      <c r="N27" s="6"/>
    </row>
    <row r="28" spans="1:14" x14ac:dyDescent="0.35">
      <c r="A28" s="11">
        <f t="shared" si="1"/>
        <v>19</v>
      </c>
      <c r="B28" s="12">
        <v>24230043</v>
      </c>
      <c r="C28" s="11" t="s">
        <v>68</v>
      </c>
      <c r="D28" s="11">
        <v>85</v>
      </c>
      <c r="E28" s="31">
        <v>1</v>
      </c>
      <c r="F28" s="37">
        <v>1</v>
      </c>
      <c r="G28" s="33"/>
      <c r="H28" s="29"/>
      <c r="I28" s="29"/>
      <c r="K28" s="21"/>
      <c r="L28" s="21"/>
      <c r="M28" s="6"/>
      <c r="N28" s="6"/>
    </row>
    <row r="29" spans="1:14" x14ac:dyDescent="0.35">
      <c r="A29" s="11">
        <f t="shared" si="1"/>
        <v>20</v>
      </c>
      <c r="B29" s="12">
        <v>24230046</v>
      </c>
      <c r="C29" s="51" t="s">
        <v>69</v>
      </c>
      <c r="D29" s="11">
        <v>81</v>
      </c>
      <c r="E29" s="31">
        <v>1</v>
      </c>
      <c r="F29" s="37">
        <v>1</v>
      </c>
      <c r="G29" s="32"/>
      <c r="H29" s="29"/>
      <c r="I29" s="29"/>
      <c r="K29" s="21"/>
      <c r="L29" s="21"/>
      <c r="M29" s="6"/>
      <c r="N29" s="6"/>
    </row>
    <row r="30" spans="1:14" x14ac:dyDescent="0.35">
      <c r="A30" s="11">
        <f t="shared" si="1"/>
        <v>21</v>
      </c>
      <c r="B30" s="12">
        <f t="shared" ref="B30:B35" si="2">+B29+1</f>
        <v>24230047</v>
      </c>
      <c r="C30" s="11" t="s">
        <v>70</v>
      </c>
      <c r="D30" s="11">
        <v>81</v>
      </c>
      <c r="E30" s="31">
        <v>1</v>
      </c>
      <c r="F30" s="37">
        <v>1</v>
      </c>
      <c r="G30" s="32"/>
      <c r="H30" s="29"/>
      <c r="I30" s="29"/>
      <c r="K30" s="21"/>
      <c r="L30" s="21"/>
      <c r="M30" s="6"/>
      <c r="N30" s="6"/>
    </row>
    <row r="31" spans="1:14" x14ac:dyDescent="0.35">
      <c r="A31" s="11">
        <f t="shared" si="1"/>
        <v>22</v>
      </c>
      <c r="B31" s="12">
        <f t="shared" si="2"/>
        <v>24230048</v>
      </c>
      <c r="C31" s="51" t="s">
        <v>71</v>
      </c>
      <c r="D31" s="11">
        <v>80</v>
      </c>
      <c r="E31" s="31">
        <v>1</v>
      </c>
      <c r="F31" s="37">
        <v>1</v>
      </c>
      <c r="G31" s="32"/>
      <c r="H31" s="29"/>
      <c r="I31" s="29"/>
      <c r="K31" s="21"/>
      <c r="L31" s="21"/>
      <c r="M31" s="6"/>
      <c r="N31" s="6"/>
    </row>
    <row r="32" spans="1:14" x14ac:dyDescent="0.35">
      <c r="A32" s="11">
        <f t="shared" si="1"/>
        <v>23</v>
      </c>
      <c r="B32" s="12">
        <f t="shared" si="2"/>
        <v>24230049</v>
      </c>
      <c r="C32" s="11" t="s">
        <v>72</v>
      </c>
      <c r="D32" s="11">
        <v>84</v>
      </c>
      <c r="E32" s="31">
        <v>1</v>
      </c>
      <c r="F32" s="37">
        <v>1</v>
      </c>
      <c r="G32" s="32"/>
      <c r="H32" s="29"/>
      <c r="I32" s="29"/>
      <c r="K32" s="21"/>
      <c r="L32" s="21"/>
      <c r="M32" s="6"/>
      <c r="N32" s="6"/>
    </row>
    <row r="33" spans="1:14" x14ac:dyDescent="0.35">
      <c r="A33" s="11">
        <f t="shared" si="1"/>
        <v>24</v>
      </c>
      <c r="B33" s="12">
        <f t="shared" si="2"/>
        <v>24230050</v>
      </c>
      <c r="C33" s="11" t="s">
        <v>73</v>
      </c>
      <c r="D33" s="11">
        <v>82</v>
      </c>
      <c r="E33" s="31">
        <v>1</v>
      </c>
      <c r="F33" s="37">
        <v>1</v>
      </c>
      <c r="G33" s="32"/>
      <c r="H33" s="29"/>
      <c r="I33" s="29"/>
      <c r="K33" s="21"/>
      <c r="L33" s="21"/>
      <c r="M33" s="6"/>
      <c r="N33" s="6"/>
    </row>
    <row r="34" spans="1:14" x14ac:dyDescent="0.35">
      <c r="A34" s="11">
        <f t="shared" si="1"/>
        <v>25</v>
      </c>
      <c r="B34" s="12">
        <f t="shared" si="2"/>
        <v>24230051</v>
      </c>
      <c r="C34" s="11" t="s">
        <v>74</v>
      </c>
      <c r="D34" s="11">
        <v>81</v>
      </c>
      <c r="E34" s="31">
        <v>1</v>
      </c>
      <c r="F34" s="37">
        <v>1</v>
      </c>
      <c r="G34" s="32"/>
      <c r="H34" s="29"/>
      <c r="I34" s="29"/>
      <c r="K34" s="21"/>
      <c r="L34" s="21"/>
      <c r="M34" s="6"/>
      <c r="N34" s="6"/>
    </row>
    <row r="35" spans="1:14" x14ac:dyDescent="0.35">
      <c r="A35" s="11">
        <f t="shared" si="1"/>
        <v>26</v>
      </c>
      <c r="B35" s="12">
        <f t="shared" si="2"/>
        <v>24230052</v>
      </c>
      <c r="C35" s="11" t="s">
        <v>75</v>
      </c>
      <c r="D35" s="11">
        <v>81</v>
      </c>
      <c r="E35" s="31">
        <v>1</v>
      </c>
      <c r="F35" s="37">
        <v>1</v>
      </c>
      <c r="G35" s="32"/>
      <c r="H35" s="29"/>
      <c r="I35" s="29"/>
      <c r="K35" s="21"/>
      <c r="L35" s="21"/>
      <c r="M35" s="6"/>
      <c r="N35" s="6"/>
    </row>
    <row r="36" spans="1:14" x14ac:dyDescent="0.35">
      <c r="A36" s="29"/>
      <c r="B36" s="36"/>
      <c r="C36" s="29"/>
      <c r="D36" t="s">
        <v>78</v>
      </c>
      <c r="E36" s="35"/>
      <c r="F36" s="35"/>
      <c r="G36" s="29"/>
      <c r="H36" s="29"/>
      <c r="I36" s="29"/>
      <c r="K36" s="21"/>
      <c r="L36" s="21"/>
      <c r="M36" s="6"/>
      <c r="N36" s="6"/>
    </row>
    <row r="39" spans="1:14" x14ac:dyDescent="0.35">
      <c r="D39" t="s">
        <v>81</v>
      </c>
      <c r="E39" s="3"/>
    </row>
    <row r="47" spans="1:14" x14ac:dyDescent="0.35">
      <c r="E47" s="3"/>
    </row>
    <row r="54" spans="1:22" x14ac:dyDescent="0.35">
      <c r="A54" s="4" t="s">
        <v>37</v>
      </c>
      <c r="B54" s="2"/>
      <c r="D54" s="4" t="str">
        <f>+D4</f>
        <v>PANCASILA</v>
      </c>
    </row>
    <row r="55" spans="1:22" x14ac:dyDescent="0.35">
      <c r="A55" s="4" t="s">
        <v>49</v>
      </c>
      <c r="B55" s="2"/>
      <c r="D55" s="4" t="s">
        <v>82</v>
      </c>
    </row>
    <row r="56" spans="1:22" x14ac:dyDescent="0.35">
      <c r="A56" s="4" t="str">
        <f>+A6</f>
        <v>PROGRAM DIPLOMA III-RADIOLOGI</v>
      </c>
      <c r="B56" s="2"/>
    </row>
    <row r="57" spans="1:22" x14ac:dyDescent="0.35">
      <c r="P57" s="19" t="s">
        <v>0</v>
      </c>
      <c r="Q57" s="19" t="s">
        <v>38</v>
      </c>
      <c r="R57" s="19" t="s">
        <v>40</v>
      </c>
      <c r="S57" s="19" t="s">
        <v>44</v>
      </c>
      <c r="T57" s="19" t="s">
        <v>41</v>
      </c>
      <c r="U57" s="19" t="s">
        <v>42</v>
      </c>
    </row>
    <row r="58" spans="1:22" ht="15.5" x14ac:dyDescent="0.35">
      <c r="A58" s="9" t="s">
        <v>21</v>
      </c>
      <c r="B58" s="10" t="s">
        <v>1</v>
      </c>
      <c r="C58" s="10" t="s">
        <v>2</v>
      </c>
      <c r="D58" s="10" t="s">
        <v>38</v>
      </c>
      <c r="E58" s="22" t="s">
        <v>22</v>
      </c>
      <c r="F58" s="22" t="s">
        <v>45</v>
      </c>
      <c r="G58" s="23" t="s">
        <v>23</v>
      </c>
      <c r="H58" s="41" t="s">
        <v>25</v>
      </c>
      <c r="I58" s="42"/>
      <c r="J58" s="9" t="s">
        <v>41</v>
      </c>
      <c r="M58" s="19" t="s">
        <v>38</v>
      </c>
      <c r="N58" s="19" t="s">
        <v>0</v>
      </c>
      <c r="O58" s="19" t="s">
        <v>24</v>
      </c>
      <c r="P58" s="24">
        <v>0.3</v>
      </c>
      <c r="Q58" s="24">
        <v>0.4</v>
      </c>
      <c r="R58" s="24">
        <v>0.1</v>
      </c>
      <c r="S58" s="24">
        <v>0.2</v>
      </c>
      <c r="T58" s="19" t="s">
        <v>39</v>
      </c>
      <c r="V58" t="s">
        <v>79</v>
      </c>
    </row>
    <row r="59" spans="1:22" x14ac:dyDescent="0.35">
      <c r="A59" s="11">
        <v>1</v>
      </c>
      <c r="B59" s="12">
        <f>+B10</f>
        <v>24230021</v>
      </c>
      <c r="C59" s="12" t="str">
        <f>+C10</f>
        <v>RIZKANIA ESHA AGUSTIN</v>
      </c>
      <c r="D59" s="11">
        <v>82</v>
      </c>
      <c r="E59" s="30">
        <v>0.85</v>
      </c>
      <c r="F59" s="26">
        <v>1</v>
      </c>
      <c r="G59" s="27"/>
      <c r="H59" s="43">
        <f t="shared" ref="H59:H75" si="3">+T59</f>
        <v>86.5</v>
      </c>
      <c r="I59" s="44"/>
      <c r="J59" s="14" t="s">
        <v>43</v>
      </c>
      <c r="M59">
        <f t="shared" ref="M59:M84" si="4">+D59</f>
        <v>82</v>
      </c>
      <c r="N59">
        <f>+D10</f>
        <v>84</v>
      </c>
      <c r="O59">
        <f>+N59+M59</f>
        <v>166</v>
      </c>
      <c r="P59" s="20">
        <f>+$P$58*D10</f>
        <v>25.2</v>
      </c>
      <c r="Q59" s="20">
        <f t="shared" ref="Q59:Q84" si="5">+$Q$58*D59</f>
        <v>32.800000000000004</v>
      </c>
      <c r="R59" s="25">
        <f t="shared" ref="R59:R75" si="6">+$R$58*E59*100</f>
        <v>8.5</v>
      </c>
      <c r="S59">
        <f t="shared" ref="S59:S75" si="7">+$S$58*F59*100</f>
        <v>20</v>
      </c>
      <c r="T59" s="20">
        <f>P59+Q59+R59+S59</f>
        <v>86.5</v>
      </c>
      <c r="U59" s="25">
        <f>T59</f>
        <v>86.5</v>
      </c>
      <c r="V59">
        <f>+A59</f>
        <v>1</v>
      </c>
    </row>
    <row r="60" spans="1:22" x14ac:dyDescent="0.35">
      <c r="A60" s="11">
        <f>+A59+1</f>
        <v>2</v>
      </c>
      <c r="B60" s="12">
        <f t="shared" ref="B60:C84" si="8">+B11</f>
        <v>24230022</v>
      </c>
      <c r="C60" s="12" t="str">
        <f t="shared" si="8"/>
        <v>ADELIA VERLITA SARI</v>
      </c>
      <c r="D60" s="11">
        <v>85</v>
      </c>
      <c r="E60" s="13">
        <v>1</v>
      </c>
      <c r="F60" s="13">
        <v>1</v>
      </c>
      <c r="G60" s="11"/>
      <c r="H60" s="43">
        <f t="shared" si="3"/>
        <v>88.9</v>
      </c>
      <c r="I60" s="44"/>
      <c r="J60" s="14" t="s">
        <v>43</v>
      </c>
      <c r="M60">
        <f t="shared" si="4"/>
        <v>85</v>
      </c>
      <c r="N60">
        <f t="shared" ref="N60:N84" si="9">+D11</f>
        <v>83</v>
      </c>
      <c r="O60">
        <f t="shared" ref="O60:O84" si="10">+N60+M60</f>
        <v>168</v>
      </c>
      <c r="P60" s="20">
        <f t="shared" ref="P60:P84" si="11">+$P$58*D11</f>
        <v>24.9</v>
      </c>
      <c r="Q60" s="20">
        <f t="shared" si="5"/>
        <v>34</v>
      </c>
      <c r="R60" s="25">
        <f t="shared" si="6"/>
        <v>10</v>
      </c>
      <c r="S60">
        <f t="shared" si="7"/>
        <v>20</v>
      </c>
      <c r="T60" s="20">
        <f t="shared" ref="T60:T75" si="12">P60+Q60+R60+S60</f>
        <v>88.9</v>
      </c>
      <c r="U60" s="25">
        <f t="shared" ref="U60:U75" si="13">T60</f>
        <v>88.9</v>
      </c>
      <c r="V60">
        <f t="shared" ref="V60:V84" si="14">+A60</f>
        <v>2</v>
      </c>
    </row>
    <row r="61" spans="1:22" x14ac:dyDescent="0.35">
      <c r="A61" s="11">
        <f t="shared" ref="A61:A84" si="15">+A60+1</f>
        <v>3</v>
      </c>
      <c r="B61" s="12">
        <f t="shared" si="8"/>
        <v>24230023</v>
      </c>
      <c r="C61" s="12" t="str">
        <f t="shared" si="8"/>
        <v>MUKJIZAD IMAM KHOIRI</v>
      </c>
      <c r="D61" s="11">
        <v>90</v>
      </c>
      <c r="E61" s="13">
        <v>0.85</v>
      </c>
      <c r="F61" s="13">
        <v>1</v>
      </c>
      <c r="G61" s="11"/>
      <c r="H61" s="43">
        <f t="shared" si="3"/>
        <v>88.8</v>
      </c>
      <c r="I61" s="44"/>
      <c r="J61" s="14" t="s">
        <v>43</v>
      </c>
      <c r="M61">
        <f t="shared" si="4"/>
        <v>90</v>
      </c>
      <c r="N61">
        <f t="shared" si="9"/>
        <v>81</v>
      </c>
      <c r="O61">
        <f t="shared" si="10"/>
        <v>171</v>
      </c>
      <c r="P61" s="20">
        <f t="shared" si="11"/>
        <v>24.3</v>
      </c>
      <c r="Q61" s="20">
        <f t="shared" si="5"/>
        <v>36</v>
      </c>
      <c r="R61" s="25">
        <f t="shared" si="6"/>
        <v>8.5</v>
      </c>
      <c r="S61">
        <f t="shared" si="7"/>
        <v>20</v>
      </c>
      <c r="T61" s="20">
        <f t="shared" si="12"/>
        <v>88.8</v>
      </c>
      <c r="U61" s="25">
        <f t="shared" si="13"/>
        <v>88.8</v>
      </c>
      <c r="V61">
        <f t="shared" si="14"/>
        <v>3</v>
      </c>
    </row>
    <row r="62" spans="1:22" x14ac:dyDescent="0.35">
      <c r="A62" s="11">
        <f t="shared" si="15"/>
        <v>4</v>
      </c>
      <c r="B62" s="12">
        <f t="shared" si="8"/>
        <v>24230024</v>
      </c>
      <c r="C62" s="12" t="str">
        <f t="shared" si="8"/>
        <v>REGITA CAHYANI</v>
      </c>
      <c r="D62" s="8">
        <v>81</v>
      </c>
      <c r="E62" s="13">
        <v>1</v>
      </c>
      <c r="F62" s="13">
        <v>1</v>
      </c>
      <c r="G62" s="11"/>
      <c r="H62" s="43">
        <f t="shared" si="3"/>
        <v>87</v>
      </c>
      <c r="I62" s="44"/>
      <c r="J62" s="14" t="s">
        <v>43</v>
      </c>
      <c r="M62">
        <f t="shared" si="4"/>
        <v>81</v>
      </c>
      <c r="N62">
        <f t="shared" si="9"/>
        <v>82</v>
      </c>
      <c r="O62">
        <f t="shared" si="10"/>
        <v>163</v>
      </c>
      <c r="P62" s="20">
        <f t="shared" si="11"/>
        <v>24.599999999999998</v>
      </c>
      <c r="Q62" s="20">
        <f t="shared" si="5"/>
        <v>32.4</v>
      </c>
      <c r="R62" s="25">
        <f t="shared" si="6"/>
        <v>10</v>
      </c>
      <c r="S62">
        <f t="shared" si="7"/>
        <v>20</v>
      </c>
      <c r="T62" s="20">
        <f t="shared" si="12"/>
        <v>87</v>
      </c>
      <c r="U62" s="25">
        <f t="shared" si="13"/>
        <v>87</v>
      </c>
      <c r="V62">
        <f t="shared" si="14"/>
        <v>4</v>
      </c>
    </row>
    <row r="63" spans="1:22" x14ac:dyDescent="0.35">
      <c r="A63" s="11">
        <f t="shared" si="15"/>
        <v>5</v>
      </c>
      <c r="B63" s="12">
        <f t="shared" si="8"/>
        <v>24230025</v>
      </c>
      <c r="C63" s="12" t="str">
        <f t="shared" si="8"/>
        <v>INDRA BEKTI</v>
      </c>
      <c r="D63" s="11">
        <v>88</v>
      </c>
      <c r="E63" s="13">
        <v>1</v>
      </c>
      <c r="F63" s="13">
        <v>1</v>
      </c>
      <c r="G63" s="11"/>
      <c r="H63" s="43">
        <f t="shared" si="3"/>
        <v>89.8</v>
      </c>
      <c r="I63" s="44"/>
      <c r="J63" s="14" t="s">
        <v>43</v>
      </c>
      <c r="M63">
        <f t="shared" si="4"/>
        <v>88</v>
      </c>
      <c r="N63">
        <f t="shared" si="9"/>
        <v>82</v>
      </c>
      <c r="O63">
        <f t="shared" si="10"/>
        <v>170</v>
      </c>
      <c r="P63" s="20">
        <f t="shared" si="11"/>
        <v>24.599999999999998</v>
      </c>
      <c r="Q63" s="20">
        <f t="shared" si="5"/>
        <v>35.200000000000003</v>
      </c>
      <c r="R63" s="25">
        <f t="shared" si="6"/>
        <v>10</v>
      </c>
      <c r="S63">
        <f t="shared" si="7"/>
        <v>20</v>
      </c>
      <c r="T63" s="20">
        <f t="shared" si="12"/>
        <v>89.8</v>
      </c>
      <c r="U63" s="25">
        <f t="shared" si="13"/>
        <v>89.8</v>
      </c>
      <c r="V63">
        <f t="shared" si="14"/>
        <v>5</v>
      </c>
    </row>
    <row r="64" spans="1:22" x14ac:dyDescent="0.35">
      <c r="A64" s="11">
        <f t="shared" si="15"/>
        <v>6</v>
      </c>
      <c r="B64" s="12">
        <f t="shared" si="8"/>
        <v>24230026</v>
      </c>
      <c r="C64" s="12" t="str">
        <f t="shared" si="8"/>
        <v>NUR EKA MAY WIJAYANI</v>
      </c>
      <c r="D64" s="11">
        <v>82</v>
      </c>
      <c r="E64" s="13">
        <v>1</v>
      </c>
      <c r="F64" s="13">
        <v>1</v>
      </c>
      <c r="G64" s="11"/>
      <c r="H64" s="43">
        <f t="shared" si="3"/>
        <v>87.4</v>
      </c>
      <c r="I64" s="44"/>
      <c r="J64" s="14" t="s">
        <v>43</v>
      </c>
      <c r="M64">
        <f t="shared" si="4"/>
        <v>82</v>
      </c>
      <c r="N64">
        <f t="shared" si="9"/>
        <v>82</v>
      </c>
      <c r="O64">
        <f t="shared" si="10"/>
        <v>164</v>
      </c>
      <c r="P64" s="20">
        <f t="shared" si="11"/>
        <v>24.599999999999998</v>
      </c>
      <c r="Q64" s="20">
        <f t="shared" si="5"/>
        <v>32.800000000000004</v>
      </c>
      <c r="R64" s="25">
        <f t="shared" si="6"/>
        <v>10</v>
      </c>
      <c r="S64">
        <f t="shared" si="7"/>
        <v>20</v>
      </c>
      <c r="T64" s="20">
        <f t="shared" si="12"/>
        <v>87.4</v>
      </c>
      <c r="U64" s="25">
        <f t="shared" si="13"/>
        <v>87.4</v>
      </c>
      <c r="V64">
        <f t="shared" si="14"/>
        <v>6</v>
      </c>
    </row>
    <row r="65" spans="1:22" x14ac:dyDescent="0.35">
      <c r="A65" s="11">
        <f t="shared" si="15"/>
        <v>7</v>
      </c>
      <c r="B65" s="12">
        <f t="shared" si="8"/>
        <v>24230027</v>
      </c>
      <c r="C65" s="12" t="str">
        <f t="shared" si="8"/>
        <v>MALHIA AZZAHRA</v>
      </c>
      <c r="D65" s="11">
        <v>87</v>
      </c>
      <c r="E65" s="13">
        <v>0.85</v>
      </c>
      <c r="F65" s="13">
        <v>1</v>
      </c>
      <c r="G65" s="11"/>
      <c r="H65" s="43">
        <f t="shared" si="3"/>
        <v>88.2</v>
      </c>
      <c r="I65" s="44"/>
      <c r="J65" s="14" t="s">
        <v>43</v>
      </c>
      <c r="M65">
        <f t="shared" si="4"/>
        <v>87</v>
      </c>
      <c r="N65">
        <f t="shared" si="9"/>
        <v>83</v>
      </c>
      <c r="O65">
        <f t="shared" si="10"/>
        <v>170</v>
      </c>
      <c r="P65" s="20">
        <f t="shared" si="11"/>
        <v>24.9</v>
      </c>
      <c r="Q65" s="20">
        <f t="shared" si="5"/>
        <v>34.800000000000004</v>
      </c>
      <c r="R65" s="25">
        <f t="shared" si="6"/>
        <v>8.5</v>
      </c>
      <c r="S65">
        <f t="shared" si="7"/>
        <v>20</v>
      </c>
      <c r="T65" s="20">
        <f t="shared" si="12"/>
        <v>88.2</v>
      </c>
      <c r="U65" s="25">
        <f t="shared" si="13"/>
        <v>88.2</v>
      </c>
      <c r="V65">
        <f t="shared" si="14"/>
        <v>7</v>
      </c>
    </row>
    <row r="66" spans="1:22" x14ac:dyDescent="0.35">
      <c r="A66" s="11">
        <f t="shared" si="15"/>
        <v>8</v>
      </c>
      <c r="B66" s="12">
        <f t="shared" si="8"/>
        <v>24230028</v>
      </c>
      <c r="C66" s="12" t="str">
        <f t="shared" si="8"/>
        <v>INRI ANJELICA KURORU</v>
      </c>
      <c r="D66" s="11">
        <v>81</v>
      </c>
      <c r="E66" s="13">
        <v>0.85</v>
      </c>
      <c r="F66" s="13">
        <v>1</v>
      </c>
      <c r="G66" s="11"/>
      <c r="H66" s="43">
        <f t="shared" si="3"/>
        <v>86.1</v>
      </c>
      <c r="I66" s="44"/>
      <c r="J66" s="14" t="s">
        <v>43</v>
      </c>
      <c r="M66">
        <f t="shared" si="4"/>
        <v>81</v>
      </c>
      <c r="N66">
        <f t="shared" si="9"/>
        <v>84</v>
      </c>
      <c r="O66">
        <f t="shared" si="10"/>
        <v>165</v>
      </c>
      <c r="P66" s="20">
        <f t="shared" si="11"/>
        <v>25.2</v>
      </c>
      <c r="Q66" s="20">
        <f t="shared" si="5"/>
        <v>32.4</v>
      </c>
      <c r="R66" s="25">
        <f t="shared" si="6"/>
        <v>8.5</v>
      </c>
      <c r="S66">
        <f t="shared" si="7"/>
        <v>20</v>
      </c>
      <c r="T66" s="20">
        <f t="shared" si="12"/>
        <v>86.1</v>
      </c>
      <c r="U66" s="25">
        <f t="shared" si="13"/>
        <v>86.1</v>
      </c>
      <c r="V66">
        <f t="shared" si="14"/>
        <v>8</v>
      </c>
    </row>
    <row r="67" spans="1:22" x14ac:dyDescent="0.35">
      <c r="A67" s="11">
        <f t="shared" si="15"/>
        <v>9</v>
      </c>
      <c r="B67" s="12">
        <f t="shared" si="8"/>
        <v>24230029</v>
      </c>
      <c r="C67" s="12" t="str">
        <f t="shared" si="8"/>
        <v>EKA KUSMANA</v>
      </c>
      <c r="D67" s="11">
        <v>85</v>
      </c>
      <c r="E67" s="13">
        <v>0.85</v>
      </c>
      <c r="F67" s="13">
        <v>1</v>
      </c>
      <c r="G67" s="11"/>
      <c r="H67" s="43">
        <f t="shared" si="3"/>
        <v>87.1</v>
      </c>
      <c r="I67" s="44"/>
      <c r="J67" s="14" t="s">
        <v>43</v>
      </c>
      <c r="M67">
        <f t="shared" si="4"/>
        <v>85</v>
      </c>
      <c r="N67">
        <f t="shared" si="9"/>
        <v>82</v>
      </c>
      <c r="O67">
        <f t="shared" si="10"/>
        <v>167</v>
      </c>
      <c r="P67" s="20">
        <f t="shared" si="11"/>
        <v>24.599999999999998</v>
      </c>
      <c r="Q67" s="20">
        <f t="shared" si="5"/>
        <v>34</v>
      </c>
      <c r="R67" s="25">
        <f t="shared" si="6"/>
        <v>8.5</v>
      </c>
      <c r="S67">
        <f t="shared" si="7"/>
        <v>20</v>
      </c>
      <c r="T67" s="20">
        <f t="shared" si="12"/>
        <v>87.1</v>
      </c>
      <c r="U67" s="25">
        <f t="shared" si="13"/>
        <v>87.1</v>
      </c>
      <c r="V67">
        <f t="shared" si="14"/>
        <v>9</v>
      </c>
    </row>
    <row r="68" spans="1:22" x14ac:dyDescent="0.35">
      <c r="A68" s="11">
        <f t="shared" si="15"/>
        <v>10</v>
      </c>
      <c r="B68" s="12">
        <f t="shared" si="8"/>
        <v>24230030</v>
      </c>
      <c r="C68" s="12" t="str">
        <f t="shared" si="8"/>
        <v>AGNES VELA VITRIA PRANADIA</v>
      </c>
      <c r="D68" s="11">
        <v>81</v>
      </c>
      <c r="E68" s="13">
        <v>0.85</v>
      </c>
      <c r="F68" s="13">
        <v>1</v>
      </c>
      <c r="G68" s="11"/>
      <c r="H68" s="43">
        <f t="shared" si="3"/>
        <v>84.9</v>
      </c>
      <c r="I68" s="44"/>
      <c r="J68" s="14" t="s">
        <v>43</v>
      </c>
      <c r="M68">
        <f t="shared" si="4"/>
        <v>81</v>
      </c>
      <c r="N68">
        <f t="shared" si="9"/>
        <v>80</v>
      </c>
      <c r="O68">
        <f t="shared" si="10"/>
        <v>161</v>
      </c>
      <c r="P68" s="20">
        <f t="shared" si="11"/>
        <v>24</v>
      </c>
      <c r="Q68" s="20">
        <f t="shared" si="5"/>
        <v>32.4</v>
      </c>
      <c r="R68" s="25">
        <f t="shared" si="6"/>
        <v>8.5</v>
      </c>
      <c r="S68">
        <f t="shared" si="7"/>
        <v>20</v>
      </c>
      <c r="T68" s="20">
        <f t="shared" si="12"/>
        <v>84.9</v>
      </c>
      <c r="U68" s="25">
        <f t="shared" si="13"/>
        <v>84.9</v>
      </c>
      <c r="V68">
        <f t="shared" si="14"/>
        <v>10</v>
      </c>
    </row>
    <row r="69" spans="1:22" x14ac:dyDescent="0.35">
      <c r="A69" s="11">
        <f t="shared" si="15"/>
        <v>11</v>
      </c>
      <c r="B69" s="12">
        <f t="shared" si="8"/>
        <v>24230031</v>
      </c>
      <c r="C69" s="12" t="str">
        <f t="shared" si="8"/>
        <v>MUHAMMAD FAUZAN CAHYA RAMDHANI</v>
      </c>
      <c r="D69" s="11">
        <v>86</v>
      </c>
      <c r="E69" s="13">
        <v>0.85</v>
      </c>
      <c r="F69" s="13">
        <v>1</v>
      </c>
      <c r="G69" s="11"/>
      <c r="H69" s="43">
        <f t="shared" si="3"/>
        <v>86.9</v>
      </c>
      <c r="I69" s="44"/>
      <c r="J69" s="14" t="s">
        <v>43</v>
      </c>
      <c r="M69">
        <f t="shared" si="4"/>
        <v>86</v>
      </c>
      <c r="N69">
        <f t="shared" si="9"/>
        <v>80</v>
      </c>
      <c r="O69">
        <f t="shared" si="10"/>
        <v>166</v>
      </c>
      <c r="P69" s="20">
        <f t="shared" si="11"/>
        <v>24</v>
      </c>
      <c r="Q69" s="20">
        <f t="shared" si="5"/>
        <v>34.4</v>
      </c>
      <c r="R69" s="25">
        <f t="shared" si="6"/>
        <v>8.5</v>
      </c>
      <c r="S69">
        <f t="shared" si="7"/>
        <v>20</v>
      </c>
      <c r="T69" s="20">
        <f t="shared" si="12"/>
        <v>86.9</v>
      </c>
      <c r="U69" s="25">
        <f t="shared" si="13"/>
        <v>86.9</v>
      </c>
      <c r="V69">
        <f t="shared" si="14"/>
        <v>11</v>
      </c>
    </row>
    <row r="70" spans="1:22" x14ac:dyDescent="0.35">
      <c r="A70" s="11">
        <f t="shared" si="15"/>
        <v>12</v>
      </c>
      <c r="B70" s="12">
        <f t="shared" si="8"/>
        <v>24230032</v>
      </c>
      <c r="C70" s="12" t="str">
        <f t="shared" si="8"/>
        <v>ASKHA RIZKY PUTRA ASHUDI</v>
      </c>
      <c r="D70" s="11">
        <v>78</v>
      </c>
      <c r="E70" s="13">
        <v>1</v>
      </c>
      <c r="F70" s="13">
        <v>1</v>
      </c>
      <c r="G70" s="14"/>
      <c r="H70" s="43">
        <f t="shared" si="3"/>
        <v>85.8</v>
      </c>
      <c r="I70" s="44"/>
      <c r="J70" s="14" t="s">
        <v>43</v>
      </c>
      <c r="M70">
        <f t="shared" si="4"/>
        <v>78</v>
      </c>
      <c r="N70">
        <f t="shared" si="9"/>
        <v>82</v>
      </c>
      <c r="O70">
        <f t="shared" si="10"/>
        <v>160</v>
      </c>
      <c r="P70" s="20">
        <f t="shared" si="11"/>
        <v>24.599999999999998</v>
      </c>
      <c r="Q70" s="20">
        <f t="shared" si="5"/>
        <v>31.200000000000003</v>
      </c>
      <c r="R70" s="25">
        <f t="shared" si="6"/>
        <v>10</v>
      </c>
      <c r="S70">
        <f t="shared" si="7"/>
        <v>20</v>
      </c>
      <c r="T70" s="20">
        <f t="shared" si="12"/>
        <v>85.8</v>
      </c>
      <c r="U70" s="25">
        <f t="shared" si="13"/>
        <v>85.8</v>
      </c>
      <c r="V70">
        <f t="shared" si="14"/>
        <v>12</v>
      </c>
    </row>
    <row r="71" spans="1:22" x14ac:dyDescent="0.35">
      <c r="A71" s="11">
        <f t="shared" si="15"/>
        <v>13</v>
      </c>
      <c r="B71" s="12">
        <f t="shared" si="8"/>
        <v>24230033</v>
      </c>
      <c r="C71" s="12" t="str">
        <f t="shared" si="8"/>
        <v>AMALIA HATI FATIMAH</v>
      </c>
      <c r="D71" s="11">
        <v>84</v>
      </c>
      <c r="E71" s="13">
        <v>1</v>
      </c>
      <c r="F71" s="13">
        <v>1</v>
      </c>
      <c r="G71" s="11"/>
      <c r="H71" s="43">
        <f t="shared" si="3"/>
        <v>89.1</v>
      </c>
      <c r="I71" s="44"/>
      <c r="J71" s="14" t="s">
        <v>43</v>
      </c>
      <c r="M71">
        <f t="shared" si="4"/>
        <v>84</v>
      </c>
      <c r="N71">
        <f t="shared" si="9"/>
        <v>85</v>
      </c>
      <c r="O71">
        <f t="shared" si="10"/>
        <v>169</v>
      </c>
      <c r="P71" s="20">
        <f t="shared" si="11"/>
        <v>25.5</v>
      </c>
      <c r="Q71" s="20">
        <f t="shared" si="5"/>
        <v>33.6</v>
      </c>
      <c r="R71" s="25">
        <f t="shared" si="6"/>
        <v>10</v>
      </c>
      <c r="S71">
        <f t="shared" si="7"/>
        <v>20</v>
      </c>
      <c r="T71" s="20">
        <f t="shared" si="12"/>
        <v>89.1</v>
      </c>
      <c r="U71" s="25">
        <f t="shared" si="13"/>
        <v>89.1</v>
      </c>
      <c r="V71">
        <f t="shared" si="14"/>
        <v>13</v>
      </c>
    </row>
    <row r="72" spans="1:22" x14ac:dyDescent="0.35">
      <c r="A72" s="11">
        <f t="shared" si="15"/>
        <v>14</v>
      </c>
      <c r="B72" s="12">
        <f t="shared" si="8"/>
        <v>24230034</v>
      </c>
      <c r="C72" s="12" t="str">
        <f t="shared" si="8"/>
        <v>NOVYA ZAHFITRI</v>
      </c>
      <c r="D72" s="11">
        <v>82</v>
      </c>
      <c r="E72" s="13">
        <v>1</v>
      </c>
      <c r="F72" s="13">
        <v>1</v>
      </c>
      <c r="G72" s="11"/>
      <c r="H72" s="43">
        <f t="shared" si="3"/>
        <v>87.4</v>
      </c>
      <c r="I72" s="44"/>
      <c r="J72" s="14" t="s">
        <v>43</v>
      </c>
      <c r="M72">
        <f t="shared" si="4"/>
        <v>82</v>
      </c>
      <c r="N72">
        <f t="shared" si="9"/>
        <v>82</v>
      </c>
      <c r="O72">
        <f t="shared" si="10"/>
        <v>164</v>
      </c>
      <c r="P72" s="20">
        <f t="shared" si="11"/>
        <v>24.599999999999998</v>
      </c>
      <c r="Q72" s="20">
        <f t="shared" si="5"/>
        <v>32.800000000000004</v>
      </c>
      <c r="R72" s="25">
        <f t="shared" si="6"/>
        <v>10</v>
      </c>
      <c r="S72">
        <f t="shared" si="7"/>
        <v>20</v>
      </c>
      <c r="T72" s="20">
        <f t="shared" si="12"/>
        <v>87.4</v>
      </c>
      <c r="U72" s="25">
        <f t="shared" si="13"/>
        <v>87.4</v>
      </c>
      <c r="V72">
        <f t="shared" si="14"/>
        <v>14</v>
      </c>
    </row>
    <row r="73" spans="1:22" x14ac:dyDescent="0.35">
      <c r="A73" s="11">
        <f t="shared" si="15"/>
        <v>15</v>
      </c>
      <c r="B73" s="12">
        <f t="shared" si="8"/>
        <v>24230035</v>
      </c>
      <c r="C73" s="12" t="str">
        <f t="shared" si="8"/>
        <v>CHRISTOPHER FEBRITTO</v>
      </c>
      <c r="D73" s="11">
        <v>78</v>
      </c>
      <c r="E73" s="13">
        <v>1</v>
      </c>
      <c r="F73" s="13">
        <v>1</v>
      </c>
      <c r="G73" s="11"/>
      <c r="H73" s="43">
        <f t="shared" si="3"/>
        <v>85.5</v>
      </c>
      <c r="I73" s="44"/>
      <c r="J73" s="14" t="s">
        <v>43</v>
      </c>
      <c r="M73">
        <f t="shared" si="4"/>
        <v>78</v>
      </c>
      <c r="N73">
        <f t="shared" si="9"/>
        <v>81</v>
      </c>
      <c r="O73">
        <f t="shared" si="10"/>
        <v>159</v>
      </c>
      <c r="P73" s="20">
        <f t="shared" si="11"/>
        <v>24.3</v>
      </c>
      <c r="Q73" s="20">
        <f t="shared" si="5"/>
        <v>31.200000000000003</v>
      </c>
      <c r="R73" s="25">
        <f t="shared" si="6"/>
        <v>10</v>
      </c>
      <c r="S73">
        <f t="shared" si="7"/>
        <v>20</v>
      </c>
      <c r="T73" s="20">
        <f t="shared" si="12"/>
        <v>85.5</v>
      </c>
      <c r="U73" s="25">
        <f t="shared" si="13"/>
        <v>85.5</v>
      </c>
      <c r="V73">
        <f t="shared" si="14"/>
        <v>15</v>
      </c>
    </row>
    <row r="74" spans="1:22" x14ac:dyDescent="0.35">
      <c r="A74" s="11">
        <f t="shared" si="15"/>
        <v>16</v>
      </c>
      <c r="B74" s="12">
        <f t="shared" si="8"/>
        <v>24230036</v>
      </c>
      <c r="C74" s="12" t="str">
        <f t="shared" si="8"/>
        <v>ARUM FATIMAH</v>
      </c>
      <c r="D74" s="11">
        <v>85</v>
      </c>
      <c r="E74" s="13">
        <v>1</v>
      </c>
      <c r="F74" s="13">
        <v>1</v>
      </c>
      <c r="G74" s="11"/>
      <c r="H74" s="43">
        <f t="shared" si="3"/>
        <v>88.9</v>
      </c>
      <c r="I74" s="44"/>
      <c r="J74" s="14" t="s">
        <v>43</v>
      </c>
      <c r="M74">
        <f t="shared" si="4"/>
        <v>85</v>
      </c>
      <c r="N74">
        <f t="shared" si="9"/>
        <v>83</v>
      </c>
      <c r="O74">
        <f t="shared" si="10"/>
        <v>168</v>
      </c>
      <c r="P74" s="20">
        <f t="shared" si="11"/>
        <v>24.9</v>
      </c>
      <c r="Q74" s="20">
        <f t="shared" si="5"/>
        <v>34</v>
      </c>
      <c r="R74" s="25">
        <f t="shared" si="6"/>
        <v>10</v>
      </c>
      <c r="S74">
        <f t="shared" si="7"/>
        <v>20</v>
      </c>
      <c r="T74" s="20">
        <f t="shared" si="12"/>
        <v>88.9</v>
      </c>
      <c r="U74" s="25">
        <f t="shared" si="13"/>
        <v>88.9</v>
      </c>
      <c r="V74">
        <f t="shared" si="14"/>
        <v>16</v>
      </c>
    </row>
    <row r="75" spans="1:22" x14ac:dyDescent="0.35">
      <c r="A75" s="11">
        <f t="shared" si="15"/>
        <v>17</v>
      </c>
      <c r="B75" s="12">
        <f t="shared" si="8"/>
        <v>24230037</v>
      </c>
      <c r="C75" s="12" t="str">
        <f t="shared" si="8"/>
        <v>ALTHEA SABELA TALITHA MAULINA</v>
      </c>
      <c r="D75" s="11">
        <v>82</v>
      </c>
      <c r="E75" s="13">
        <v>1</v>
      </c>
      <c r="F75" s="13">
        <v>1</v>
      </c>
      <c r="G75" s="11"/>
      <c r="H75" s="46">
        <f t="shared" si="3"/>
        <v>87.100000000000009</v>
      </c>
      <c r="I75" s="47"/>
      <c r="J75" s="14" t="s">
        <v>43</v>
      </c>
      <c r="M75">
        <f t="shared" si="4"/>
        <v>82</v>
      </c>
      <c r="N75">
        <f t="shared" si="9"/>
        <v>81</v>
      </c>
      <c r="O75">
        <f t="shared" si="10"/>
        <v>163</v>
      </c>
      <c r="P75" s="20">
        <f t="shared" si="11"/>
        <v>24.3</v>
      </c>
      <c r="Q75" s="20">
        <f t="shared" si="5"/>
        <v>32.800000000000004</v>
      </c>
      <c r="R75" s="25">
        <f t="shared" si="6"/>
        <v>10</v>
      </c>
      <c r="S75">
        <f t="shared" si="7"/>
        <v>20</v>
      </c>
      <c r="T75" s="20">
        <f t="shared" si="12"/>
        <v>87.100000000000009</v>
      </c>
      <c r="U75" s="25">
        <f t="shared" si="13"/>
        <v>87.100000000000009</v>
      </c>
      <c r="V75">
        <f t="shared" si="14"/>
        <v>17</v>
      </c>
    </row>
    <row r="76" spans="1:22" x14ac:dyDescent="0.35">
      <c r="A76" s="11">
        <f t="shared" si="15"/>
        <v>18</v>
      </c>
      <c r="B76" s="12">
        <f t="shared" si="8"/>
        <v>24230042</v>
      </c>
      <c r="C76" s="12" t="str">
        <f t="shared" si="8"/>
        <v>BERLIAN DZAKY RAMADHANI</v>
      </c>
      <c r="D76" s="11">
        <v>78</v>
      </c>
      <c r="E76" s="13">
        <v>0.75</v>
      </c>
      <c r="F76" s="13">
        <v>1</v>
      </c>
      <c r="G76" s="40"/>
      <c r="H76" s="46">
        <f t="shared" ref="H76:H84" si="16">+T76</f>
        <v>82.7</v>
      </c>
      <c r="I76" s="47"/>
      <c r="J76" s="14" t="s">
        <v>43</v>
      </c>
      <c r="M76">
        <f t="shared" si="4"/>
        <v>78</v>
      </c>
      <c r="N76">
        <f t="shared" si="9"/>
        <v>80</v>
      </c>
      <c r="O76">
        <f t="shared" si="10"/>
        <v>158</v>
      </c>
      <c r="P76" s="20">
        <f t="shared" si="11"/>
        <v>24</v>
      </c>
      <c r="Q76" s="20">
        <f t="shared" si="5"/>
        <v>31.200000000000003</v>
      </c>
      <c r="R76" s="25">
        <f t="shared" ref="R76:R84" si="17">+$R$58*E76*100</f>
        <v>7.5000000000000009</v>
      </c>
      <c r="S76">
        <f t="shared" ref="S76:S84" si="18">+$S$58*F76*100</f>
        <v>20</v>
      </c>
      <c r="T76" s="20">
        <f t="shared" ref="T76:T84" si="19">P76+Q76+R76+S76</f>
        <v>82.7</v>
      </c>
      <c r="U76" s="25">
        <f t="shared" ref="U76:U84" si="20">T76</f>
        <v>82.7</v>
      </c>
      <c r="V76">
        <f t="shared" si="14"/>
        <v>18</v>
      </c>
    </row>
    <row r="77" spans="1:22" x14ac:dyDescent="0.35">
      <c r="A77" s="11">
        <f t="shared" si="15"/>
        <v>19</v>
      </c>
      <c r="B77" s="12">
        <f t="shared" si="8"/>
        <v>24230043</v>
      </c>
      <c r="C77" s="12" t="str">
        <f t="shared" si="8"/>
        <v>PUTRI AYU MARGARETA</v>
      </c>
      <c r="D77" s="11">
        <v>82</v>
      </c>
      <c r="E77" s="13">
        <v>0.85</v>
      </c>
      <c r="F77" s="13">
        <v>1</v>
      </c>
      <c r="G77" s="40"/>
      <c r="H77" s="46">
        <f t="shared" si="16"/>
        <v>86.800000000000011</v>
      </c>
      <c r="I77" s="47"/>
      <c r="J77" s="14" t="s">
        <v>43</v>
      </c>
      <c r="M77">
        <f t="shared" si="4"/>
        <v>82</v>
      </c>
      <c r="N77">
        <f t="shared" si="9"/>
        <v>85</v>
      </c>
      <c r="O77">
        <f t="shared" si="10"/>
        <v>167</v>
      </c>
      <c r="P77" s="20">
        <f t="shared" si="11"/>
        <v>25.5</v>
      </c>
      <c r="Q77" s="20">
        <f t="shared" si="5"/>
        <v>32.800000000000004</v>
      </c>
      <c r="R77" s="25">
        <f t="shared" si="17"/>
        <v>8.5</v>
      </c>
      <c r="S77">
        <f t="shared" si="18"/>
        <v>20</v>
      </c>
      <c r="T77" s="20">
        <f t="shared" si="19"/>
        <v>86.800000000000011</v>
      </c>
      <c r="U77" s="25">
        <f t="shared" si="20"/>
        <v>86.800000000000011</v>
      </c>
      <c r="V77">
        <f t="shared" si="14"/>
        <v>19</v>
      </c>
    </row>
    <row r="78" spans="1:22" x14ac:dyDescent="0.35">
      <c r="A78" s="11">
        <f t="shared" si="15"/>
        <v>20</v>
      </c>
      <c r="B78" s="12">
        <f t="shared" si="8"/>
        <v>24230046</v>
      </c>
      <c r="C78" s="12" t="str">
        <f t="shared" si="8"/>
        <v>RIZAL ASBANI</v>
      </c>
      <c r="D78" s="11">
        <v>83</v>
      </c>
      <c r="E78" s="13">
        <v>1</v>
      </c>
      <c r="F78" s="13">
        <v>1</v>
      </c>
      <c r="G78" s="40"/>
      <c r="H78" s="46">
        <f t="shared" si="16"/>
        <v>87.5</v>
      </c>
      <c r="I78" s="47"/>
      <c r="J78" s="14" t="s">
        <v>43</v>
      </c>
      <c r="M78">
        <f t="shared" si="4"/>
        <v>83</v>
      </c>
      <c r="N78">
        <f t="shared" si="9"/>
        <v>81</v>
      </c>
      <c r="O78">
        <f t="shared" si="10"/>
        <v>164</v>
      </c>
      <c r="P78" s="20">
        <f t="shared" si="11"/>
        <v>24.3</v>
      </c>
      <c r="Q78" s="20">
        <f t="shared" si="5"/>
        <v>33.200000000000003</v>
      </c>
      <c r="R78" s="25">
        <f t="shared" si="17"/>
        <v>10</v>
      </c>
      <c r="S78">
        <f t="shared" si="18"/>
        <v>20</v>
      </c>
      <c r="T78" s="20">
        <f t="shared" si="19"/>
        <v>87.5</v>
      </c>
      <c r="U78" s="25">
        <f t="shared" si="20"/>
        <v>87.5</v>
      </c>
      <c r="V78">
        <f t="shared" si="14"/>
        <v>20</v>
      </c>
    </row>
    <row r="79" spans="1:22" x14ac:dyDescent="0.35">
      <c r="A79" s="11">
        <f t="shared" si="15"/>
        <v>21</v>
      </c>
      <c r="B79" s="12">
        <f t="shared" si="8"/>
        <v>24230047</v>
      </c>
      <c r="C79" s="12" t="str">
        <f t="shared" si="8"/>
        <v>RIDHO SETYO NUGROHO</v>
      </c>
      <c r="D79" s="11">
        <v>78</v>
      </c>
      <c r="E79" s="13">
        <v>0.75</v>
      </c>
      <c r="F79" s="13">
        <v>1</v>
      </c>
      <c r="G79" s="40"/>
      <c r="H79" s="46">
        <f t="shared" si="16"/>
        <v>83</v>
      </c>
      <c r="I79" s="47"/>
      <c r="J79" s="14" t="s">
        <v>43</v>
      </c>
      <c r="M79">
        <f t="shared" si="4"/>
        <v>78</v>
      </c>
      <c r="N79">
        <f t="shared" si="9"/>
        <v>81</v>
      </c>
      <c r="O79">
        <f t="shared" si="10"/>
        <v>159</v>
      </c>
      <c r="P79" s="20">
        <f t="shared" si="11"/>
        <v>24.3</v>
      </c>
      <c r="Q79" s="20">
        <f t="shared" si="5"/>
        <v>31.200000000000003</v>
      </c>
      <c r="R79" s="25">
        <f t="shared" si="17"/>
        <v>7.5000000000000009</v>
      </c>
      <c r="S79">
        <f t="shared" si="18"/>
        <v>20</v>
      </c>
      <c r="T79" s="20">
        <f t="shared" si="19"/>
        <v>83</v>
      </c>
      <c r="U79" s="25">
        <f t="shared" si="20"/>
        <v>83</v>
      </c>
      <c r="V79">
        <f t="shared" si="14"/>
        <v>21</v>
      </c>
    </row>
    <row r="80" spans="1:22" x14ac:dyDescent="0.35">
      <c r="A80" s="11">
        <f t="shared" si="15"/>
        <v>22</v>
      </c>
      <c r="B80" s="12">
        <f t="shared" si="8"/>
        <v>24230048</v>
      </c>
      <c r="C80" s="12" t="str">
        <f t="shared" si="8"/>
        <v>ARZANDIKA DWI SAPUTRA</v>
      </c>
      <c r="D80" s="11">
        <v>82</v>
      </c>
      <c r="E80" s="13">
        <v>0.8</v>
      </c>
      <c r="F80" s="13">
        <v>1</v>
      </c>
      <c r="G80" s="40"/>
      <c r="H80" s="46">
        <f t="shared" si="16"/>
        <v>84.800000000000011</v>
      </c>
      <c r="I80" s="47"/>
      <c r="J80" s="14" t="s">
        <v>43</v>
      </c>
      <c r="M80">
        <f t="shared" si="4"/>
        <v>82</v>
      </c>
      <c r="N80">
        <f t="shared" si="9"/>
        <v>80</v>
      </c>
      <c r="O80">
        <f t="shared" si="10"/>
        <v>162</v>
      </c>
      <c r="P80" s="20">
        <f t="shared" si="11"/>
        <v>24</v>
      </c>
      <c r="Q80" s="20">
        <f t="shared" si="5"/>
        <v>32.800000000000004</v>
      </c>
      <c r="R80" s="25">
        <f t="shared" si="17"/>
        <v>8.0000000000000018</v>
      </c>
      <c r="S80">
        <f t="shared" si="18"/>
        <v>20</v>
      </c>
      <c r="T80" s="20">
        <f t="shared" si="19"/>
        <v>84.800000000000011</v>
      </c>
      <c r="U80" s="25">
        <f t="shared" si="20"/>
        <v>84.800000000000011</v>
      </c>
      <c r="V80">
        <f t="shared" si="14"/>
        <v>22</v>
      </c>
    </row>
    <row r="81" spans="1:22" x14ac:dyDescent="0.35">
      <c r="A81" s="11">
        <f t="shared" si="15"/>
        <v>23</v>
      </c>
      <c r="B81" s="12">
        <f t="shared" si="8"/>
        <v>24230049</v>
      </c>
      <c r="C81" s="12" t="str">
        <f t="shared" si="8"/>
        <v>RAMDHANY ADI NUGROHO</v>
      </c>
      <c r="D81" s="11">
        <v>90</v>
      </c>
      <c r="E81" s="13">
        <v>0.85</v>
      </c>
      <c r="F81" s="13">
        <v>1</v>
      </c>
      <c r="G81" s="40"/>
      <c r="H81" s="46">
        <f t="shared" si="16"/>
        <v>89.7</v>
      </c>
      <c r="I81" s="47"/>
      <c r="J81" s="14" t="s">
        <v>43</v>
      </c>
      <c r="M81">
        <f t="shared" si="4"/>
        <v>90</v>
      </c>
      <c r="N81">
        <f t="shared" si="9"/>
        <v>84</v>
      </c>
      <c r="O81">
        <f t="shared" si="10"/>
        <v>174</v>
      </c>
      <c r="P81" s="20">
        <f t="shared" si="11"/>
        <v>25.2</v>
      </c>
      <c r="Q81" s="20">
        <f t="shared" si="5"/>
        <v>36</v>
      </c>
      <c r="R81" s="25">
        <f t="shared" si="17"/>
        <v>8.5</v>
      </c>
      <c r="S81">
        <f t="shared" si="18"/>
        <v>20</v>
      </c>
      <c r="T81" s="20">
        <f t="shared" si="19"/>
        <v>89.7</v>
      </c>
      <c r="U81" s="25">
        <f t="shared" si="20"/>
        <v>89.7</v>
      </c>
      <c r="V81">
        <f t="shared" si="14"/>
        <v>23</v>
      </c>
    </row>
    <row r="82" spans="1:22" x14ac:dyDescent="0.35">
      <c r="A82" s="11">
        <f t="shared" si="15"/>
        <v>24</v>
      </c>
      <c r="B82" s="12">
        <f t="shared" si="8"/>
        <v>24230050</v>
      </c>
      <c r="C82" s="12" t="str">
        <f t="shared" si="8"/>
        <v>DICKY ADI CANDRA</v>
      </c>
      <c r="D82" s="11">
        <v>81</v>
      </c>
      <c r="E82" s="13">
        <v>1</v>
      </c>
      <c r="F82" s="13">
        <v>1</v>
      </c>
      <c r="G82" s="40"/>
      <c r="H82" s="46">
        <f t="shared" si="16"/>
        <v>87</v>
      </c>
      <c r="I82" s="47"/>
      <c r="J82" s="14" t="s">
        <v>43</v>
      </c>
      <c r="M82">
        <f t="shared" si="4"/>
        <v>81</v>
      </c>
      <c r="N82">
        <f t="shared" si="9"/>
        <v>82</v>
      </c>
      <c r="O82">
        <f t="shared" si="10"/>
        <v>163</v>
      </c>
      <c r="P82" s="20">
        <f t="shared" si="11"/>
        <v>24.599999999999998</v>
      </c>
      <c r="Q82" s="20">
        <f t="shared" si="5"/>
        <v>32.4</v>
      </c>
      <c r="R82" s="25">
        <f t="shared" si="17"/>
        <v>10</v>
      </c>
      <c r="S82">
        <f t="shared" si="18"/>
        <v>20</v>
      </c>
      <c r="T82" s="20">
        <f t="shared" si="19"/>
        <v>87</v>
      </c>
      <c r="U82" s="25">
        <f t="shared" si="20"/>
        <v>87</v>
      </c>
      <c r="V82">
        <f t="shared" si="14"/>
        <v>24</v>
      </c>
    </row>
    <row r="83" spans="1:22" x14ac:dyDescent="0.35">
      <c r="A83" s="11">
        <f t="shared" si="15"/>
        <v>25</v>
      </c>
      <c r="B83" s="12">
        <f t="shared" si="8"/>
        <v>24230051</v>
      </c>
      <c r="C83" s="12" t="str">
        <f t="shared" si="8"/>
        <v>MUHAMAD RANGGA DEWANTARA</v>
      </c>
      <c r="D83" s="11">
        <v>85</v>
      </c>
      <c r="E83" s="13">
        <v>1</v>
      </c>
      <c r="F83" s="13">
        <v>1</v>
      </c>
      <c r="G83" s="40"/>
      <c r="H83" s="46">
        <f t="shared" si="16"/>
        <v>88.3</v>
      </c>
      <c r="I83" s="47"/>
      <c r="J83" s="14" t="s">
        <v>43</v>
      </c>
      <c r="M83">
        <f t="shared" si="4"/>
        <v>85</v>
      </c>
      <c r="N83">
        <f t="shared" si="9"/>
        <v>81</v>
      </c>
      <c r="O83">
        <f t="shared" si="10"/>
        <v>166</v>
      </c>
      <c r="P83" s="20">
        <f t="shared" si="11"/>
        <v>24.3</v>
      </c>
      <c r="Q83" s="20">
        <f t="shared" si="5"/>
        <v>34</v>
      </c>
      <c r="R83" s="25">
        <f t="shared" si="17"/>
        <v>10</v>
      </c>
      <c r="S83">
        <f t="shared" si="18"/>
        <v>20</v>
      </c>
      <c r="T83" s="20">
        <f t="shared" si="19"/>
        <v>88.3</v>
      </c>
      <c r="U83" s="25">
        <f t="shared" si="20"/>
        <v>88.3</v>
      </c>
      <c r="V83">
        <f t="shared" si="14"/>
        <v>25</v>
      </c>
    </row>
    <row r="84" spans="1:22" x14ac:dyDescent="0.35">
      <c r="A84" s="11">
        <f t="shared" si="15"/>
        <v>26</v>
      </c>
      <c r="B84" s="12">
        <f t="shared" si="8"/>
        <v>24230052</v>
      </c>
      <c r="C84" s="12" t="str">
        <f t="shared" si="8"/>
        <v>MUHAMMAD RIFKI RISMAWAN</v>
      </c>
      <c r="D84" s="11">
        <v>82</v>
      </c>
      <c r="E84" s="13">
        <v>1</v>
      </c>
      <c r="F84" s="13">
        <v>1</v>
      </c>
      <c r="G84" s="40"/>
      <c r="H84" s="43">
        <f t="shared" si="16"/>
        <v>87.100000000000009</v>
      </c>
      <c r="I84" s="44"/>
      <c r="J84" s="14" t="s">
        <v>43</v>
      </c>
      <c r="M84">
        <f t="shared" si="4"/>
        <v>82</v>
      </c>
      <c r="N84">
        <f t="shared" si="9"/>
        <v>81</v>
      </c>
      <c r="O84">
        <f t="shared" si="10"/>
        <v>163</v>
      </c>
      <c r="P84" s="20">
        <f t="shared" si="11"/>
        <v>24.3</v>
      </c>
      <c r="Q84" s="20">
        <f t="shared" si="5"/>
        <v>32.800000000000004</v>
      </c>
      <c r="R84" s="25">
        <f t="shared" si="17"/>
        <v>10</v>
      </c>
      <c r="S84">
        <f t="shared" si="18"/>
        <v>20</v>
      </c>
      <c r="T84" s="20">
        <f t="shared" si="19"/>
        <v>87.100000000000009</v>
      </c>
      <c r="U84" s="25">
        <f t="shared" si="20"/>
        <v>87.100000000000009</v>
      </c>
      <c r="V84">
        <f t="shared" si="14"/>
        <v>26</v>
      </c>
    </row>
    <row r="85" spans="1:22" x14ac:dyDescent="0.35">
      <c r="A85" s="29"/>
      <c r="B85" s="36"/>
      <c r="C85" s="36"/>
      <c r="D85" s="29"/>
      <c r="E85" s="35"/>
      <c r="F85" t="s">
        <v>80</v>
      </c>
      <c r="G85" s="29"/>
      <c r="H85" s="38"/>
      <c r="I85" s="38"/>
      <c r="J85" s="39"/>
      <c r="P85" s="20"/>
      <c r="Q85" s="20"/>
      <c r="R85" s="25"/>
      <c r="T85" s="20"/>
      <c r="U85" s="25"/>
    </row>
    <row r="86" spans="1:22" x14ac:dyDescent="0.35">
      <c r="P86" s="20"/>
      <c r="Q86" s="20"/>
      <c r="R86" s="25"/>
      <c r="T86" s="20"/>
      <c r="U86" s="25"/>
    </row>
    <row r="87" spans="1:22" x14ac:dyDescent="0.35">
      <c r="G87" s="45"/>
      <c r="H87" s="45"/>
      <c r="I87" s="45"/>
      <c r="P87" s="20"/>
      <c r="Q87" s="20"/>
      <c r="R87" s="25"/>
      <c r="T87" s="20"/>
      <c r="U87" s="25"/>
    </row>
    <row r="88" spans="1:22" x14ac:dyDescent="0.35">
      <c r="P88" s="20"/>
      <c r="Q88" s="20"/>
      <c r="R88" s="25"/>
      <c r="T88" s="20"/>
      <c r="U88" s="25"/>
    </row>
    <row r="89" spans="1:22" x14ac:dyDescent="0.35">
      <c r="F89" t="str">
        <f>+D39</f>
        <v>Drs. Zainal Abidin , M.Kes</v>
      </c>
      <c r="P89" s="20"/>
      <c r="Q89" s="20"/>
      <c r="R89" s="25"/>
      <c r="T89" s="20"/>
      <c r="U89" s="25"/>
    </row>
    <row r="90" spans="1:22" x14ac:dyDescent="0.35">
      <c r="P90" s="20"/>
      <c r="Q90" s="20"/>
      <c r="R90" s="25"/>
      <c r="T90" s="20"/>
      <c r="U90" s="25"/>
    </row>
    <row r="91" spans="1:22" x14ac:dyDescent="0.35">
      <c r="G91" s="3"/>
      <c r="P91" s="20"/>
      <c r="Q91" s="20"/>
      <c r="R91" s="25"/>
      <c r="T91" s="20"/>
      <c r="U91" s="25"/>
    </row>
  </sheetData>
  <sheetProtection formatCells="0" formatColumns="0" formatRows="0" insertColumns="0" insertRows="0" insertHyperlinks="0" deleteColumns="0" deleteRows="0" sort="0" autoFilter="0" pivotTables="0"/>
  <mergeCells count="28">
    <mergeCell ref="H82:I82"/>
    <mergeCell ref="H83:I83"/>
    <mergeCell ref="H84:I84"/>
    <mergeCell ref="H67:I67"/>
    <mergeCell ref="H68:I68"/>
    <mergeCell ref="G87:I87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H58:I58"/>
    <mergeCell ref="H63:I63"/>
    <mergeCell ref="H64:I64"/>
    <mergeCell ref="H65:I65"/>
    <mergeCell ref="H66:I66"/>
    <mergeCell ref="H59:I59"/>
    <mergeCell ref="H60:I60"/>
    <mergeCell ref="H61:I61"/>
    <mergeCell ref="H62:I62"/>
  </mergeCells>
  <pageMargins left="3.937007874015748E-2" right="0" top="0.15748031496062992" bottom="0" header="0.31496062992125984" footer="0.31496062992125984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I8" sqref="I8"/>
    </sheetView>
  </sheetViews>
  <sheetFormatPr defaultRowHeight="14.5" x14ac:dyDescent="0.35"/>
  <cols>
    <col min="1" max="1" width="36.08984375" customWidth="1"/>
  </cols>
  <sheetData>
    <row r="1" spans="1:13" x14ac:dyDescent="0.35">
      <c r="A1" s="49" t="s">
        <v>29</v>
      </c>
      <c r="B1" s="49"/>
      <c r="C1" s="49"/>
      <c r="D1" s="49"/>
      <c r="E1" s="49"/>
      <c r="F1" s="49"/>
      <c r="G1" s="49"/>
      <c r="H1" s="49"/>
    </row>
    <row r="2" spans="1:13" x14ac:dyDescent="0.35">
      <c r="A2" s="50" t="s">
        <v>30</v>
      </c>
      <c r="B2" s="50"/>
      <c r="C2" s="50"/>
      <c r="D2" s="50"/>
      <c r="E2" s="50"/>
      <c r="F2" s="50"/>
      <c r="G2" s="50"/>
      <c r="H2" s="50"/>
    </row>
    <row r="3" spans="1:13" x14ac:dyDescent="0.35">
      <c r="A3" s="50" t="s">
        <v>31</v>
      </c>
      <c r="B3" s="50"/>
      <c r="C3" s="50"/>
      <c r="D3" s="50"/>
      <c r="E3" s="50"/>
      <c r="F3" s="50"/>
      <c r="G3" s="50"/>
      <c r="H3" s="50"/>
    </row>
    <row r="4" spans="1:13" x14ac:dyDescent="0.35">
      <c r="A4" s="49" t="s">
        <v>32</v>
      </c>
      <c r="B4" s="49"/>
      <c r="C4" s="49"/>
      <c r="D4" s="49"/>
      <c r="E4" s="49"/>
      <c r="F4" s="49"/>
      <c r="G4" s="49"/>
      <c r="H4" s="49"/>
    </row>
    <row r="5" spans="1:13" x14ac:dyDescent="0.35">
      <c r="M5" s="3"/>
    </row>
    <row r="6" spans="1:13" x14ac:dyDescent="0.35">
      <c r="M6" s="4"/>
    </row>
    <row r="7" spans="1:13" ht="15.5" x14ac:dyDescent="0.35">
      <c r="A7" s="10" t="s">
        <v>2</v>
      </c>
      <c r="B7" s="48" t="s">
        <v>34</v>
      </c>
      <c r="C7" s="41"/>
      <c r="D7" s="41"/>
      <c r="E7" s="41"/>
      <c r="F7" s="41"/>
      <c r="G7" s="42"/>
      <c r="H7" s="9" t="s">
        <v>33</v>
      </c>
      <c r="M7" s="4"/>
    </row>
    <row r="8" spans="1:13" x14ac:dyDescent="0.35">
      <c r="A8" s="11" t="s">
        <v>3</v>
      </c>
      <c r="B8" s="11">
        <v>17</v>
      </c>
      <c r="C8" s="11">
        <v>15</v>
      </c>
      <c r="D8" s="11">
        <v>14</v>
      </c>
      <c r="E8" s="11">
        <v>14</v>
      </c>
      <c r="F8" s="11">
        <v>17</v>
      </c>
      <c r="G8" s="11">
        <v>14</v>
      </c>
      <c r="H8" s="11">
        <v>91</v>
      </c>
      <c r="M8" s="3"/>
    </row>
    <row r="9" spans="1:13" x14ac:dyDescent="0.35">
      <c r="A9" s="11" t="s">
        <v>4</v>
      </c>
      <c r="B9" s="11">
        <v>19</v>
      </c>
      <c r="C9" s="11">
        <v>14</v>
      </c>
      <c r="D9" s="11">
        <v>12</v>
      </c>
      <c r="E9" s="11">
        <v>13</v>
      </c>
      <c r="F9" s="11">
        <v>17</v>
      </c>
      <c r="G9" s="11">
        <v>14</v>
      </c>
      <c r="H9" s="11">
        <v>89</v>
      </c>
    </row>
    <row r="10" spans="1:13" x14ac:dyDescent="0.35">
      <c r="A10" s="11" t="s">
        <v>5</v>
      </c>
      <c r="B10" s="11">
        <v>17</v>
      </c>
      <c r="C10" s="11">
        <v>14</v>
      </c>
      <c r="D10" s="11">
        <v>14</v>
      </c>
      <c r="E10" s="11">
        <v>13</v>
      </c>
      <c r="F10" s="11">
        <v>17</v>
      </c>
      <c r="G10" s="11">
        <v>14</v>
      </c>
      <c r="H10" s="11">
        <v>89</v>
      </c>
    </row>
    <row r="11" spans="1:13" x14ac:dyDescent="0.35">
      <c r="A11" s="14" t="s">
        <v>26</v>
      </c>
      <c r="B11" s="8" t="s">
        <v>27</v>
      </c>
      <c r="C11" s="8" t="s">
        <v>27</v>
      </c>
      <c r="D11" s="8" t="s">
        <v>27</v>
      </c>
      <c r="E11" s="15" t="s">
        <v>27</v>
      </c>
      <c r="F11" s="15" t="s">
        <v>27</v>
      </c>
      <c r="G11" s="15" t="s">
        <v>27</v>
      </c>
      <c r="H11" s="8" t="s">
        <v>27</v>
      </c>
    </row>
    <row r="12" spans="1:13" x14ac:dyDescent="0.35">
      <c r="A12" s="11" t="s">
        <v>6</v>
      </c>
      <c r="B12" s="11">
        <v>18</v>
      </c>
      <c r="C12" s="11">
        <v>15</v>
      </c>
      <c r="D12" s="11">
        <v>14</v>
      </c>
      <c r="E12" s="11">
        <v>13</v>
      </c>
      <c r="F12" s="11">
        <v>17</v>
      </c>
      <c r="G12" s="11">
        <v>14</v>
      </c>
      <c r="H12" s="11">
        <v>91</v>
      </c>
    </row>
    <row r="13" spans="1:13" x14ac:dyDescent="0.35">
      <c r="A13" s="11" t="s">
        <v>7</v>
      </c>
      <c r="B13" s="11">
        <v>17</v>
      </c>
      <c r="C13" s="11">
        <v>14</v>
      </c>
      <c r="D13" s="11">
        <v>14</v>
      </c>
      <c r="E13" s="11">
        <v>13</v>
      </c>
      <c r="F13" s="11">
        <v>17</v>
      </c>
      <c r="G13" s="11">
        <v>14</v>
      </c>
      <c r="H13" s="11">
        <v>89</v>
      </c>
    </row>
    <row r="14" spans="1:13" x14ac:dyDescent="0.35">
      <c r="A14" s="11" t="s">
        <v>8</v>
      </c>
      <c r="B14" s="11">
        <v>17</v>
      </c>
      <c r="C14" s="11">
        <v>14</v>
      </c>
      <c r="D14" s="11">
        <v>14</v>
      </c>
      <c r="E14" s="11">
        <v>13</v>
      </c>
      <c r="F14" s="11">
        <v>18</v>
      </c>
      <c r="G14" s="11">
        <v>14</v>
      </c>
      <c r="H14" s="11">
        <v>90</v>
      </c>
    </row>
    <row r="15" spans="1:13" x14ac:dyDescent="0.35">
      <c r="A15" s="11" t="s">
        <v>9</v>
      </c>
      <c r="B15" s="11">
        <v>17</v>
      </c>
      <c r="C15" s="11">
        <v>15</v>
      </c>
      <c r="D15" s="11">
        <v>13</v>
      </c>
      <c r="E15" s="11">
        <v>14</v>
      </c>
      <c r="F15" s="11">
        <v>17</v>
      </c>
      <c r="G15" s="11">
        <v>13</v>
      </c>
      <c r="H15" s="11">
        <v>89</v>
      </c>
    </row>
    <row r="16" spans="1:13" x14ac:dyDescent="0.35">
      <c r="A16" s="11" t="s">
        <v>10</v>
      </c>
      <c r="B16" s="11">
        <v>16</v>
      </c>
      <c r="C16" s="11">
        <v>14</v>
      </c>
      <c r="D16" s="11">
        <v>14</v>
      </c>
      <c r="E16" s="11">
        <v>14</v>
      </c>
      <c r="F16" s="11">
        <v>17</v>
      </c>
      <c r="G16" s="11">
        <v>14</v>
      </c>
      <c r="H16" s="11">
        <v>89</v>
      </c>
    </row>
    <row r="17" spans="1:8" x14ac:dyDescent="0.35">
      <c r="A17" s="11" t="s">
        <v>11</v>
      </c>
      <c r="B17" s="11">
        <v>17</v>
      </c>
      <c r="C17" s="11">
        <v>14</v>
      </c>
      <c r="D17" s="11">
        <v>13</v>
      </c>
      <c r="E17" s="11">
        <v>14</v>
      </c>
      <c r="F17" s="11">
        <v>17</v>
      </c>
      <c r="G17" s="11">
        <v>14</v>
      </c>
      <c r="H17" s="11">
        <v>89</v>
      </c>
    </row>
    <row r="18" spans="1:8" x14ac:dyDescent="0.35">
      <c r="A18" s="11" t="s">
        <v>12</v>
      </c>
      <c r="B18" s="11">
        <v>18</v>
      </c>
      <c r="C18" s="11">
        <v>14</v>
      </c>
      <c r="D18" s="11">
        <v>14</v>
      </c>
      <c r="E18" s="11">
        <v>14</v>
      </c>
      <c r="F18" s="11">
        <v>17</v>
      </c>
      <c r="G18" s="11">
        <v>14</v>
      </c>
      <c r="H18" s="11">
        <v>91</v>
      </c>
    </row>
    <row r="19" spans="1:8" x14ac:dyDescent="0.35">
      <c r="A19" s="11" t="s">
        <v>13</v>
      </c>
      <c r="B19" s="11">
        <v>17</v>
      </c>
      <c r="C19" s="11">
        <v>14</v>
      </c>
      <c r="D19" s="11">
        <v>13</v>
      </c>
      <c r="E19" s="11">
        <v>14</v>
      </c>
      <c r="F19" s="11">
        <v>17</v>
      </c>
      <c r="G19" s="11">
        <v>14</v>
      </c>
      <c r="H19" s="11">
        <v>89</v>
      </c>
    </row>
    <row r="20" spans="1:8" x14ac:dyDescent="0.35">
      <c r="A20" s="11" t="s">
        <v>14</v>
      </c>
      <c r="B20" s="11">
        <v>16</v>
      </c>
      <c r="C20" s="11">
        <v>13</v>
      </c>
      <c r="D20" s="11">
        <v>13</v>
      </c>
      <c r="E20" s="11">
        <v>14</v>
      </c>
      <c r="F20" s="11">
        <v>17</v>
      </c>
      <c r="G20" s="11">
        <v>13</v>
      </c>
      <c r="H20" s="11">
        <v>86</v>
      </c>
    </row>
    <row r="21" spans="1:8" x14ac:dyDescent="0.35">
      <c r="A21" s="11" t="s">
        <v>15</v>
      </c>
      <c r="B21" s="11">
        <v>17</v>
      </c>
      <c r="C21" s="11">
        <v>14</v>
      </c>
      <c r="D21" s="11">
        <v>14</v>
      </c>
      <c r="E21" s="11">
        <v>14</v>
      </c>
      <c r="F21" s="11">
        <v>18</v>
      </c>
      <c r="G21" s="11">
        <v>14</v>
      </c>
      <c r="H21" s="11">
        <v>91</v>
      </c>
    </row>
    <row r="22" spans="1:8" x14ac:dyDescent="0.35">
      <c r="A22" s="11" t="s">
        <v>16</v>
      </c>
      <c r="B22" s="11">
        <v>18</v>
      </c>
      <c r="C22" s="11">
        <v>14</v>
      </c>
      <c r="D22" s="11">
        <v>14</v>
      </c>
      <c r="E22" s="11">
        <v>13</v>
      </c>
      <c r="F22" s="11">
        <v>17</v>
      </c>
      <c r="G22" s="11">
        <v>14</v>
      </c>
      <c r="H22" s="11">
        <v>90</v>
      </c>
    </row>
    <row r="23" spans="1:8" x14ac:dyDescent="0.35">
      <c r="A23" s="11" t="s">
        <v>17</v>
      </c>
      <c r="B23" s="11">
        <v>17</v>
      </c>
      <c r="C23" s="11">
        <v>14</v>
      </c>
      <c r="D23" s="11">
        <v>13</v>
      </c>
      <c r="E23" s="11">
        <v>13</v>
      </c>
      <c r="F23" s="11">
        <v>18</v>
      </c>
      <c r="G23" s="11">
        <v>14</v>
      </c>
      <c r="H23" s="11">
        <v>89</v>
      </c>
    </row>
    <row r="26" spans="1:8" x14ac:dyDescent="0.35">
      <c r="A26" s="16" t="s">
        <v>36</v>
      </c>
    </row>
    <row r="27" spans="1:8" x14ac:dyDescent="0.35">
      <c r="A27" s="17"/>
    </row>
    <row r="28" spans="1:8" x14ac:dyDescent="0.35">
      <c r="A28" s="17"/>
    </row>
    <row r="29" spans="1:8" x14ac:dyDescent="0.35">
      <c r="A29" s="18" t="s">
        <v>28</v>
      </c>
    </row>
    <row r="30" spans="1:8" x14ac:dyDescent="0.35">
      <c r="A30" s="18" t="s">
        <v>35</v>
      </c>
    </row>
  </sheetData>
  <mergeCells count="5">
    <mergeCell ref="B7:G7"/>
    <mergeCell ref="A1:H1"/>
    <mergeCell ref="A2:H2"/>
    <mergeCell ref="A3:H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Thinkpad</cp:lastModifiedBy>
  <cp:lastPrinted>2025-07-18T07:18:16Z</cp:lastPrinted>
  <dcterms:created xsi:type="dcterms:W3CDTF">2022-04-21T02:48:37Z</dcterms:created>
  <dcterms:modified xsi:type="dcterms:W3CDTF">2025-07-18T07:30:58Z</dcterms:modified>
  <cp:category/>
</cp:coreProperties>
</file>